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adacom-my.sharepoint.com/personal/daniel_cadacom_be/Documents/20180325 - Nos Clients et Fournisseurs/Telindus/Banque de commerce et de Placements – BCP/"/>
    </mc:Choice>
  </mc:AlternateContent>
  <xr:revisionPtr revIDLastSave="3" documentId="8_{219D8C32-B2A1-490D-9EE5-6B742C7AEF22}" xr6:coauthVersionLast="36" xr6:coauthVersionMax="36" xr10:uidLastSave="{D454EBA3-63B7-40C1-940D-9726929406D4}"/>
  <bookViews>
    <workbookView xWindow="7776" yWindow="216" windowWidth="27960" windowHeight="12600" activeTab="2" xr2:uid="{00000000-000D-0000-FFFF-FFFF00000000}"/>
  </bookViews>
  <sheets>
    <sheet name="WksPays" sheetId="4" r:id="rId1"/>
    <sheet name="WksTcd" sheetId="5" r:id="rId2"/>
    <sheet name="WksMesSportifs" sheetId="2" r:id="rId3"/>
  </sheets>
  <definedNames>
    <definedName name="_xlnm._FilterDatabase" localSheetId="2" hidden="1">WksMesSportifs!$A$4:$P$91</definedName>
    <definedName name="_Key1" hidden="1">WksMesSportifs!$I$106</definedName>
    <definedName name="_Key2" hidden="1">WksMesSportifs!$A$106</definedName>
    <definedName name="_Order1" hidden="1">0</definedName>
    <definedName name="_Order2" hidden="1">255</definedName>
    <definedName name="_Sort" hidden="1">WksMesSportifs!$A$106:$K$194</definedName>
    <definedName name="_xlchart.v5.0" hidden="1">WksTcd!$E$3</definedName>
    <definedName name="_xlchart.v5.1" hidden="1">WksTcd!$E$4:$E$11</definedName>
    <definedName name="_xlchart.v5.2" hidden="1">WksTcd!$F$2</definedName>
    <definedName name="_xlchart.v5.3" hidden="1">WksTcd!$F$3</definedName>
    <definedName name="_xlchart.v5.4" hidden="1">WksTcd!$F$4:$F$11</definedName>
    <definedName name="_xlcn.WorksheetConnection_SPORTSPourLiaison.xlsxTblPays1" hidden="1">TblPays[]</definedName>
    <definedName name="_xlcn.WorksheetConnection_SPORTSPourLiaison.xlsxTblSportifs1" hidden="1">TblSportifs[]</definedName>
    <definedName name="_xlcn.WorksheetConnection_Tableau3" hidden="1">Tableau3[]</definedName>
  </definedNames>
  <calcPr calcId="179021"/>
  <pivotCaches>
    <pivotCache cacheId="1" r:id="rId4"/>
  </pivotCaches>
  <extLst>
    <ext xmlns:x15="http://schemas.microsoft.com/office/spreadsheetml/2010/11/main" uri="{FCE2AD5D-F65C-4FA6-A056-5C36A1767C68}">
      <x15:dataModel>
        <x15:modelTables>
          <x15:modelTable id="TblSportifs" name="TblSportifs" connection="WorksheetConnection_SPORTSPourLiaison.xlsx!TblSportifs"/>
          <x15:modelTable id="TblPays" name="TblPays" connection="WorksheetConnection_SPORTSPourLiaison.xlsx!TblPays"/>
          <x15:modelTable id="Tableau3" name="Tableau3" connection="WorksheetConnection_Tableau3"/>
        </x15:modelTables>
        <x15:modelRelationships>
          <x15:modelRelationship fromTable="TblSportifs" fromColumn="IdCountryTblSportifs" toTable="TblPays" toColumn="IdPysTblPays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" i="4" l="1"/>
  <c r="D3" i="4"/>
  <c r="D4" i="4"/>
  <c r="D5" i="4"/>
  <c r="D6" i="4"/>
  <c r="D7" i="4"/>
  <c r="D8" i="4"/>
  <c r="D9" i="4"/>
  <c r="D10" i="4"/>
  <c r="M116" i="2" l="1"/>
  <c r="J116" i="2"/>
  <c r="G116" i="2"/>
  <c r="H116" i="2" s="1"/>
  <c r="P116" i="2" l="1"/>
  <c r="N116" i="2"/>
  <c r="K116" i="2"/>
  <c r="O116" i="2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G42" i="2"/>
  <c r="H42" i="2" s="1"/>
  <c r="G43" i="2"/>
  <c r="H43" i="2" s="1"/>
  <c r="G44" i="2"/>
  <c r="H44" i="2" s="1"/>
  <c r="G45" i="2"/>
  <c r="H45" i="2" s="1"/>
  <c r="G46" i="2"/>
  <c r="H46" i="2" s="1"/>
  <c r="G47" i="2"/>
  <c r="H47" i="2" s="1"/>
  <c r="G48" i="2"/>
  <c r="H48" i="2" s="1"/>
  <c r="G49" i="2"/>
  <c r="H49" i="2" s="1"/>
  <c r="G50" i="2"/>
  <c r="H50" i="2" s="1"/>
  <c r="G51" i="2"/>
  <c r="H51" i="2" s="1"/>
  <c r="G52" i="2"/>
  <c r="H52" i="2" s="1"/>
  <c r="G53" i="2"/>
  <c r="H53" i="2" s="1"/>
  <c r="G54" i="2"/>
  <c r="H54" i="2" s="1"/>
  <c r="G55" i="2"/>
  <c r="H55" i="2" s="1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 s="1"/>
  <c r="G62" i="2"/>
  <c r="H62" i="2" s="1"/>
  <c r="G63" i="2"/>
  <c r="H63" i="2" s="1"/>
  <c r="G64" i="2"/>
  <c r="H64" i="2" s="1"/>
  <c r="G65" i="2"/>
  <c r="H65" i="2" s="1"/>
  <c r="G66" i="2"/>
  <c r="H66" i="2" s="1"/>
  <c r="G67" i="2"/>
  <c r="H67" i="2" s="1"/>
  <c r="G68" i="2"/>
  <c r="H68" i="2" s="1"/>
  <c r="G69" i="2"/>
  <c r="H69" i="2" s="1"/>
  <c r="G70" i="2"/>
  <c r="H70" i="2" s="1"/>
  <c r="G71" i="2"/>
  <c r="H71" i="2" s="1"/>
  <c r="G72" i="2"/>
  <c r="H72" i="2" s="1"/>
  <c r="G73" i="2"/>
  <c r="H73" i="2" s="1"/>
  <c r="G74" i="2"/>
  <c r="H74" i="2" s="1"/>
  <c r="G75" i="2"/>
  <c r="H75" i="2" s="1"/>
  <c r="G76" i="2"/>
  <c r="H76" i="2" s="1"/>
  <c r="G77" i="2"/>
  <c r="H77" i="2" s="1"/>
  <c r="G78" i="2"/>
  <c r="H78" i="2" s="1"/>
  <c r="G79" i="2"/>
  <c r="H79" i="2" s="1"/>
  <c r="G80" i="2"/>
  <c r="H80" i="2" s="1"/>
  <c r="G81" i="2"/>
  <c r="H81" i="2" s="1"/>
  <c r="G82" i="2"/>
  <c r="H82" i="2" s="1"/>
  <c r="G83" i="2"/>
  <c r="H83" i="2" s="1"/>
  <c r="G84" i="2"/>
  <c r="H84" i="2" s="1"/>
  <c r="G85" i="2"/>
  <c r="H85" i="2" s="1"/>
  <c r="G86" i="2"/>
  <c r="H86" i="2" s="1"/>
  <c r="G87" i="2"/>
  <c r="H87" i="2" s="1"/>
  <c r="G88" i="2"/>
  <c r="H88" i="2" s="1"/>
  <c r="G89" i="2"/>
  <c r="H89" i="2" s="1"/>
  <c r="G90" i="2"/>
  <c r="H90" i="2" s="1"/>
  <c r="G91" i="2"/>
  <c r="H91" i="2" s="1"/>
  <c r="G92" i="2"/>
  <c r="H92" i="2" s="1"/>
  <c r="G93" i="2"/>
  <c r="H93" i="2" s="1"/>
  <c r="G94" i="2"/>
  <c r="H94" i="2" s="1"/>
  <c r="G95" i="2"/>
  <c r="H95" i="2" s="1"/>
  <c r="G96" i="2"/>
  <c r="H96" i="2" s="1"/>
  <c r="G97" i="2"/>
  <c r="H97" i="2" s="1"/>
  <c r="G98" i="2"/>
  <c r="H98" i="2" s="1"/>
  <c r="G99" i="2"/>
  <c r="H99" i="2" s="1"/>
  <c r="G100" i="2"/>
  <c r="H100" i="2" s="1"/>
  <c r="G101" i="2"/>
  <c r="H101" i="2" s="1"/>
  <c r="G102" i="2"/>
  <c r="H102" i="2" s="1"/>
  <c r="G103" i="2"/>
  <c r="H103" i="2" s="1"/>
  <c r="G104" i="2"/>
  <c r="H104" i="2" s="1"/>
  <c r="G105" i="2"/>
  <c r="H105" i="2" s="1"/>
  <c r="G106" i="2"/>
  <c r="H106" i="2" s="1"/>
  <c r="G107" i="2"/>
  <c r="H107" i="2" s="1"/>
  <c r="G108" i="2"/>
  <c r="H108" i="2" s="1"/>
  <c r="G109" i="2"/>
  <c r="H109" i="2" s="1"/>
  <c r="G110" i="2"/>
  <c r="H110" i="2" s="1"/>
  <c r="G111" i="2"/>
  <c r="H111" i="2" s="1"/>
  <c r="G112" i="2"/>
  <c r="H112" i="2" s="1"/>
  <c r="G113" i="2"/>
  <c r="H113" i="2" s="1"/>
  <c r="G114" i="2"/>
  <c r="H114" i="2" s="1"/>
  <c r="G115" i="2"/>
  <c r="H115" i="2" s="1"/>
  <c r="G117" i="2"/>
  <c r="H117" i="2" s="1"/>
  <c r="G118" i="2"/>
  <c r="H118" i="2" s="1"/>
  <c r="G119" i="2"/>
  <c r="H119" i="2" s="1"/>
  <c r="G120" i="2"/>
  <c r="H120" i="2" s="1"/>
  <c r="G121" i="2"/>
  <c r="H121" i="2" s="1"/>
  <c r="G122" i="2"/>
  <c r="H122" i="2" s="1"/>
  <c r="G123" i="2"/>
  <c r="H123" i="2" s="1"/>
  <c r="G124" i="2"/>
  <c r="H124" i="2" s="1"/>
  <c r="G125" i="2"/>
  <c r="H125" i="2" s="1"/>
  <c r="G126" i="2"/>
  <c r="H126" i="2" s="1"/>
  <c r="G127" i="2"/>
  <c r="H127" i="2" s="1"/>
  <c r="G128" i="2"/>
  <c r="H128" i="2" s="1"/>
  <c r="G129" i="2"/>
  <c r="H129" i="2" s="1"/>
  <c r="G130" i="2"/>
  <c r="H130" i="2" s="1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M42" i="2" l="1"/>
  <c r="J42" i="2"/>
  <c r="M79" i="2"/>
  <c r="J79" i="2"/>
  <c r="M45" i="2"/>
  <c r="J45" i="2"/>
  <c r="M44" i="2"/>
  <c r="J44" i="2"/>
  <c r="M117" i="2"/>
  <c r="J117" i="2"/>
  <c r="M65" i="2"/>
  <c r="J65" i="2"/>
  <c r="M56" i="2"/>
  <c r="J56" i="2"/>
  <c r="M55" i="2"/>
  <c r="J55" i="2"/>
  <c r="M100" i="2"/>
  <c r="J100" i="2"/>
  <c r="M51" i="2"/>
  <c r="J51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3" i="2"/>
  <c r="M46" i="2"/>
  <c r="M47" i="2"/>
  <c r="M48" i="2"/>
  <c r="M49" i="2"/>
  <c r="M50" i="2"/>
  <c r="M52" i="2"/>
  <c r="M53" i="2"/>
  <c r="M54" i="2"/>
  <c r="M57" i="2"/>
  <c r="M58" i="2"/>
  <c r="M59" i="2"/>
  <c r="M60" i="2"/>
  <c r="M61" i="2"/>
  <c r="M62" i="2"/>
  <c r="M63" i="2"/>
  <c r="M64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O42" i="2" l="1"/>
  <c r="P51" i="2"/>
  <c r="P65" i="2"/>
  <c r="P79" i="2"/>
  <c r="P55" i="2"/>
  <c r="P44" i="2"/>
  <c r="P117" i="2"/>
  <c r="P42" i="2"/>
  <c r="O44" i="2"/>
  <c r="O55" i="2"/>
  <c r="O56" i="2"/>
  <c r="O45" i="2"/>
  <c r="O79" i="2"/>
  <c r="O51" i="2"/>
  <c r="O65" i="2"/>
  <c r="O100" i="2"/>
  <c r="O117" i="2"/>
  <c r="P45" i="2"/>
  <c r="P100" i="2"/>
  <c r="P56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3" i="2"/>
  <c r="J46" i="2"/>
  <c r="J47" i="2"/>
  <c r="J48" i="2"/>
  <c r="J49" i="2"/>
  <c r="J50" i="2"/>
  <c r="J52" i="2"/>
  <c r="J53" i="2"/>
  <c r="J54" i="2"/>
  <c r="J57" i="2"/>
  <c r="J58" i="2"/>
  <c r="J59" i="2"/>
  <c r="J60" i="2"/>
  <c r="J61" i="2"/>
  <c r="J62" i="2"/>
  <c r="J63" i="2"/>
  <c r="J64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2" i="2" l="1"/>
  <c r="P5" i="2"/>
  <c r="O5" i="2"/>
  <c r="O6" i="2"/>
  <c r="P6" i="2"/>
  <c r="P7" i="2"/>
  <c r="O7" i="2"/>
  <c r="O8" i="2"/>
  <c r="P8" i="2"/>
  <c r="P9" i="2"/>
  <c r="O9" i="2"/>
  <c r="O10" i="2"/>
  <c r="P10" i="2"/>
  <c r="P11" i="2"/>
  <c r="O11" i="2"/>
  <c r="O12" i="2"/>
  <c r="P12" i="2"/>
  <c r="P13" i="2"/>
  <c r="O13" i="2"/>
  <c r="O14" i="2"/>
  <c r="P14" i="2"/>
  <c r="P15" i="2"/>
  <c r="O15" i="2"/>
  <c r="O16" i="2"/>
  <c r="P16" i="2"/>
  <c r="P17" i="2"/>
  <c r="O17" i="2"/>
  <c r="O18" i="2"/>
  <c r="P18" i="2"/>
  <c r="P19" i="2"/>
  <c r="O19" i="2"/>
  <c r="O20" i="2"/>
  <c r="P20" i="2"/>
  <c r="P21" i="2"/>
  <c r="O21" i="2"/>
  <c r="O22" i="2"/>
  <c r="P22" i="2"/>
  <c r="P23" i="2"/>
  <c r="O23" i="2"/>
  <c r="O24" i="2"/>
  <c r="P24" i="2"/>
  <c r="P25" i="2"/>
  <c r="O25" i="2"/>
  <c r="O26" i="2"/>
  <c r="P26" i="2"/>
  <c r="P27" i="2"/>
  <c r="O27" i="2"/>
  <c r="O28" i="2"/>
  <c r="P28" i="2"/>
  <c r="P29" i="2"/>
  <c r="O29" i="2"/>
  <c r="O30" i="2"/>
  <c r="P30" i="2"/>
  <c r="O31" i="2"/>
  <c r="P31" i="2"/>
  <c r="P32" i="2"/>
  <c r="O32" i="2"/>
  <c r="O33" i="2"/>
  <c r="P33" i="2"/>
  <c r="P34" i="2"/>
  <c r="O34" i="2"/>
  <c r="O35" i="2"/>
  <c r="P35" i="2"/>
  <c r="P36" i="2"/>
  <c r="O36" i="2"/>
  <c r="O37" i="2"/>
  <c r="P37" i="2"/>
  <c r="P38" i="2"/>
  <c r="O38" i="2"/>
  <c r="O39" i="2"/>
  <c r="P39" i="2"/>
  <c r="P40" i="2"/>
  <c r="O40" i="2"/>
  <c r="O41" i="2"/>
  <c r="P41" i="2"/>
  <c r="P43" i="2"/>
  <c r="O43" i="2"/>
  <c r="O46" i="2"/>
  <c r="P46" i="2"/>
  <c r="P47" i="2"/>
  <c r="O47" i="2"/>
  <c r="O48" i="2"/>
  <c r="P48" i="2"/>
  <c r="P49" i="2"/>
  <c r="O49" i="2"/>
  <c r="O50" i="2"/>
  <c r="P50" i="2"/>
  <c r="P52" i="2"/>
  <c r="O52" i="2"/>
  <c r="O53" i="2"/>
  <c r="P53" i="2"/>
  <c r="P54" i="2"/>
  <c r="O54" i="2"/>
  <c r="O57" i="2"/>
  <c r="P57" i="2"/>
  <c r="P58" i="2"/>
  <c r="O58" i="2"/>
  <c r="O59" i="2"/>
  <c r="P59" i="2"/>
  <c r="P60" i="2"/>
  <c r="O60" i="2"/>
  <c r="O61" i="2"/>
  <c r="P61" i="2"/>
  <c r="P62" i="2"/>
  <c r="O62" i="2"/>
  <c r="O63" i="2"/>
  <c r="P63" i="2"/>
  <c r="P64" i="2"/>
  <c r="O64" i="2"/>
  <c r="O66" i="2"/>
  <c r="P66" i="2"/>
  <c r="P67" i="2"/>
  <c r="O67" i="2"/>
  <c r="O68" i="2"/>
  <c r="P68" i="2"/>
  <c r="P69" i="2"/>
  <c r="O69" i="2"/>
  <c r="O70" i="2"/>
  <c r="P70" i="2"/>
  <c r="P71" i="2"/>
  <c r="O71" i="2"/>
  <c r="O72" i="2"/>
  <c r="P72" i="2"/>
  <c r="P73" i="2"/>
  <c r="O73" i="2"/>
  <c r="O74" i="2"/>
  <c r="P74" i="2"/>
  <c r="P75" i="2"/>
  <c r="O75" i="2"/>
  <c r="O76" i="2"/>
  <c r="P76" i="2"/>
  <c r="P77" i="2"/>
  <c r="O77" i="2"/>
  <c r="O78" i="2"/>
  <c r="P78" i="2"/>
  <c r="P80" i="2"/>
  <c r="O80" i="2"/>
  <c r="O81" i="2"/>
  <c r="P81" i="2"/>
  <c r="P82" i="2"/>
  <c r="O82" i="2"/>
  <c r="O83" i="2"/>
  <c r="P83" i="2"/>
  <c r="O84" i="2"/>
  <c r="P84" i="2"/>
  <c r="P85" i="2"/>
  <c r="O85" i="2"/>
  <c r="O86" i="2"/>
  <c r="P86" i="2"/>
  <c r="P87" i="2"/>
  <c r="O87" i="2"/>
  <c r="O89" i="2"/>
  <c r="O90" i="2"/>
  <c r="O91" i="2"/>
  <c r="P91" i="2"/>
  <c r="P92" i="2"/>
  <c r="O92" i="2"/>
  <c r="O93" i="2"/>
  <c r="P93" i="2"/>
  <c r="O95" i="2"/>
  <c r="O98" i="2"/>
  <c r="O99" i="2"/>
  <c r="O103" i="2"/>
  <c r="O104" i="2"/>
  <c r="O107" i="2"/>
  <c r="O108" i="2"/>
  <c r="O111" i="2"/>
  <c r="O112" i="2"/>
  <c r="O115" i="2"/>
  <c r="O118" i="2"/>
  <c r="O121" i="2"/>
  <c r="O122" i="2"/>
  <c r="O125" i="2"/>
  <c r="O126" i="2"/>
  <c r="P129" i="2"/>
  <c r="P130" i="2"/>
  <c r="P133" i="2"/>
  <c r="P134" i="2"/>
  <c r="P137" i="2"/>
  <c r="P138" i="2"/>
  <c r="N115" i="2" l="1"/>
  <c r="P139" i="2"/>
  <c r="P131" i="2"/>
  <c r="O123" i="2"/>
  <c r="O113" i="2"/>
  <c r="O105" i="2"/>
  <c r="O101" i="2"/>
  <c r="O96" i="2"/>
  <c r="P135" i="2"/>
  <c r="P127" i="2"/>
  <c r="O119" i="2"/>
  <c r="O109" i="2"/>
  <c r="P90" i="2"/>
  <c r="P136" i="2"/>
  <c r="P132" i="2"/>
  <c r="P128" i="2"/>
  <c r="O124" i="2"/>
  <c r="O120" i="2"/>
  <c r="O114" i="2"/>
  <c r="O110" i="2"/>
  <c r="O106" i="2"/>
  <c r="O102" i="2"/>
  <c r="O97" i="2"/>
  <c r="N118" i="2"/>
  <c r="N113" i="2"/>
  <c r="N110" i="2"/>
  <c r="N93" i="2"/>
  <c r="N78" i="2"/>
  <c r="N127" i="2"/>
  <c r="N138" i="2"/>
  <c r="K135" i="2"/>
  <c r="N132" i="2"/>
  <c r="N104" i="2"/>
  <c r="N101" i="2"/>
  <c r="N124" i="2"/>
  <c r="N126" i="2"/>
  <c r="N123" i="2"/>
  <c r="N120" i="2"/>
  <c r="N91" i="2"/>
  <c r="N74" i="2"/>
  <c r="N130" i="2"/>
  <c r="N112" i="2"/>
  <c r="N109" i="2"/>
  <c r="N106" i="2"/>
  <c r="N96" i="2"/>
  <c r="N94" i="2"/>
  <c r="N86" i="2"/>
  <c r="N80" i="2"/>
  <c r="N131" i="2"/>
  <c r="N99" i="2"/>
  <c r="N122" i="2"/>
  <c r="N119" i="2"/>
  <c r="N114" i="2"/>
  <c r="N92" i="2"/>
  <c r="N83" i="2"/>
  <c r="N77" i="2"/>
  <c r="N134" i="2"/>
  <c r="N128" i="2"/>
  <c r="N139" i="2"/>
  <c r="K136" i="2"/>
  <c r="N108" i="2"/>
  <c r="N105" i="2"/>
  <c r="N102" i="2"/>
  <c r="N95" i="2"/>
  <c r="N81" i="2"/>
  <c r="K133" i="2"/>
  <c r="N125" i="2"/>
  <c r="N107" i="2"/>
  <c r="N98" i="2"/>
  <c r="N89" i="2"/>
  <c r="N87" i="2"/>
  <c r="N84" i="2"/>
  <c r="N82" i="2"/>
  <c r="N97" i="2"/>
  <c r="N90" i="2"/>
  <c r="N88" i="2"/>
  <c r="N85" i="2"/>
  <c r="N75" i="2"/>
  <c r="N137" i="2"/>
  <c r="N129" i="2"/>
  <c r="N121" i="2"/>
  <c r="N111" i="2"/>
  <c r="N103" i="2"/>
  <c r="N76" i="2"/>
  <c r="P94" i="2"/>
  <c r="P126" i="2"/>
  <c r="P125" i="2"/>
  <c r="P124" i="2"/>
  <c r="P123" i="2"/>
  <c r="P122" i="2"/>
  <c r="P121" i="2"/>
  <c r="P120" i="2"/>
  <c r="P119" i="2"/>
  <c r="P118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99" i="2"/>
  <c r="P98" i="2"/>
  <c r="P97" i="2"/>
  <c r="P96" i="2"/>
  <c r="P95" i="2"/>
  <c r="O94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P88" i="2"/>
  <c r="P89" i="2"/>
  <c r="O88" i="2"/>
  <c r="K5" i="2"/>
  <c r="N5" i="2"/>
  <c r="N73" i="2"/>
  <c r="N72" i="2"/>
  <c r="N71" i="2"/>
  <c r="N70" i="2"/>
  <c r="N69" i="2"/>
  <c r="N68" i="2"/>
  <c r="N67" i="2"/>
  <c r="N66" i="2"/>
  <c r="N64" i="2"/>
  <c r="N63" i="2"/>
  <c r="N62" i="2"/>
  <c r="N61" i="2"/>
  <c r="N60" i="2"/>
  <c r="N59" i="2"/>
  <c r="N58" i="2"/>
  <c r="N57" i="2"/>
  <c r="N54" i="2"/>
  <c r="N53" i="2"/>
  <c r="N52" i="2"/>
  <c r="N50" i="2"/>
  <c r="N49" i="2"/>
  <c r="N48" i="2"/>
  <c r="N47" i="2"/>
  <c r="N46" i="2"/>
  <c r="N43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135" i="2" l="1"/>
  <c r="K110" i="2"/>
  <c r="N56" i="2"/>
  <c r="K56" i="2"/>
  <c r="N65" i="2"/>
  <c r="K65" i="2"/>
  <c r="N44" i="2"/>
  <c r="K44" i="2"/>
  <c r="K93" i="2"/>
  <c r="N45" i="2"/>
  <c r="K45" i="2"/>
  <c r="K117" i="2"/>
  <c r="N117" i="2"/>
  <c r="K128" i="2"/>
  <c r="K51" i="2"/>
  <c r="N51" i="2"/>
  <c r="N79" i="2"/>
  <c r="K79" i="2"/>
  <c r="K100" i="2"/>
  <c r="N100" i="2"/>
  <c r="N42" i="2"/>
  <c r="K42" i="2"/>
  <c r="N55" i="2"/>
  <c r="K55" i="2"/>
  <c r="K104" i="2"/>
  <c r="K106" i="2"/>
  <c r="K89" i="2"/>
  <c r="K109" i="2"/>
  <c r="K118" i="2"/>
  <c r="K91" i="2"/>
  <c r="K124" i="2"/>
  <c r="K86" i="2"/>
  <c r="K139" i="2"/>
  <c r="K130" i="2"/>
  <c r="K122" i="2"/>
  <c r="K84" i="2"/>
  <c r="K85" i="2"/>
  <c r="K94" i="2"/>
  <c r="K126" i="2"/>
  <c r="K119" i="2"/>
  <c r="K78" i="2"/>
  <c r="K80" i="2"/>
  <c r="K132" i="2"/>
  <c r="K75" i="2"/>
  <c r="K101" i="2"/>
  <c r="K113" i="2"/>
  <c r="K77" i="2"/>
  <c r="K82" i="2"/>
  <c r="N133" i="2"/>
  <c r="K74" i="2"/>
  <c r="K112" i="2"/>
  <c r="K99" i="2"/>
  <c r="N136" i="2"/>
  <c r="K115" i="2"/>
  <c r="K134" i="2"/>
  <c r="K103" i="2"/>
  <c r="K107" i="2"/>
  <c r="K137" i="2"/>
  <c r="K88" i="2"/>
  <c r="K105" i="2"/>
  <c r="K120" i="2"/>
  <c r="K98" i="2"/>
  <c r="K92" i="2"/>
  <c r="K138" i="2"/>
  <c r="K83" i="2"/>
  <c r="K95" i="2"/>
  <c r="K81" i="2"/>
  <c r="K102" i="2"/>
  <c r="K125" i="2"/>
  <c r="K76" i="2"/>
  <c r="K121" i="2"/>
  <c r="K96" i="2"/>
  <c r="K114" i="2"/>
  <c r="K108" i="2"/>
  <c r="K127" i="2"/>
  <c r="K111" i="2"/>
  <c r="K123" i="2"/>
  <c r="K129" i="2"/>
  <c r="K131" i="2"/>
  <c r="K90" i="2"/>
  <c r="K87" i="2"/>
  <c r="K97" i="2"/>
  <c r="N2" i="2"/>
  <c r="K11" i="2"/>
  <c r="K27" i="2"/>
  <c r="K43" i="2"/>
  <c r="K62" i="2"/>
  <c r="K6" i="2"/>
  <c r="K22" i="2"/>
  <c r="K37" i="2"/>
  <c r="K59" i="2"/>
  <c r="K72" i="2"/>
  <c r="L2" i="2"/>
  <c r="K13" i="2"/>
  <c r="K29" i="2"/>
  <c r="K47" i="2"/>
  <c r="K71" i="2"/>
  <c r="K8" i="2"/>
  <c r="K24" i="2"/>
  <c r="K39" i="2"/>
  <c r="K64" i="2"/>
  <c r="K15" i="2"/>
  <c r="K49" i="2"/>
  <c r="K10" i="2"/>
  <c r="K26" i="2"/>
  <c r="K41" i="2"/>
  <c r="K73" i="2"/>
  <c r="K67" i="2"/>
  <c r="K63" i="2"/>
  <c r="K17" i="2"/>
  <c r="K32" i="2"/>
  <c r="K52" i="2"/>
  <c r="K12" i="2"/>
  <c r="K28" i="2"/>
  <c r="K46" i="2"/>
  <c r="K19" i="2"/>
  <c r="K34" i="2"/>
  <c r="K54" i="2"/>
  <c r="K68" i="2"/>
  <c r="K14" i="2"/>
  <c r="K30" i="2"/>
  <c r="K48" i="2"/>
  <c r="K21" i="2"/>
  <c r="K36" i="2"/>
  <c r="K58" i="2"/>
  <c r="K66" i="2"/>
  <c r="K16" i="2"/>
  <c r="K31" i="2"/>
  <c r="K50" i="2"/>
  <c r="K61" i="2"/>
  <c r="K7" i="2"/>
  <c r="K23" i="2"/>
  <c r="K38" i="2"/>
  <c r="K60" i="2"/>
  <c r="K18" i="2"/>
  <c r="K33" i="2"/>
  <c r="K53" i="2"/>
  <c r="K70" i="2"/>
  <c r="K9" i="2"/>
  <c r="K25" i="2"/>
  <c r="K40" i="2"/>
  <c r="K69" i="2"/>
  <c r="K20" i="2"/>
  <c r="K35" i="2"/>
  <c r="K57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192A47C-C3BA-4D01-B683-D0019358D588}" keepAlive="1" name="ThisWorkbookDataModel" description="Modèle de données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40CB0F9-14CD-48BF-87C9-2841EE2882BE}" name="WorksheetConnection_SPORTSPourLiaison.xlsx!TblPays" type="102" refreshedVersion="6" minRefreshableVersion="5">
    <extLst>
      <ext xmlns:x15="http://schemas.microsoft.com/office/spreadsheetml/2010/11/main" uri="{DE250136-89BD-433C-8126-D09CA5730AF9}">
        <x15:connection id="TblPays">
          <x15:rangePr sourceName="_xlcn.WorksheetConnection_SPORTSPourLiaison.xlsxTblPays1"/>
        </x15:connection>
      </ext>
    </extLst>
  </connection>
  <connection id="3" xr16:uid="{30FD4242-D16C-4A4F-A0A4-670BCDF2D381}" name="WorksheetConnection_SPORTSPourLiaison.xlsx!TblSportifs" type="102" refreshedVersion="6" minRefreshableVersion="5">
    <extLst>
      <ext xmlns:x15="http://schemas.microsoft.com/office/spreadsheetml/2010/11/main" uri="{DE250136-89BD-433C-8126-D09CA5730AF9}">
        <x15:connection id="TblSportifs">
          <x15:rangePr sourceName="_xlcn.WorksheetConnection_SPORTSPourLiaison.xlsxTblSportifs1"/>
        </x15:connection>
      </ext>
    </extLst>
  </connection>
  <connection id="4" xr16:uid="{90A50E3C-0C2A-49E5-9E06-BCDEFDC429E7}" name="WorksheetConnection_Tableau3" type="102" refreshedVersion="6" minRefreshableVersion="5">
    <extLst>
      <ext xmlns:x15="http://schemas.microsoft.com/office/spreadsheetml/2010/11/main" uri="{DE250136-89BD-433C-8126-D09CA5730AF9}">
        <x15:connection id="Tableau3" autoDelete="1" usedByAddin="1">
          <x15:rangePr sourceName="_xlcn.WorksheetConnection_Tableau3"/>
        </x15:connection>
      </ext>
    </extLst>
  </connection>
</connections>
</file>

<file path=xl/sharedStrings.xml><?xml version="1.0" encoding="utf-8"?>
<sst xmlns="http://schemas.openxmlformats.org/spreadsheetml/2006/main" count="602" uniqueCount="287">
  <si>
    <t>M</t>
  </si>
  <si>
    <t>Olympic</t>
  </si>
  <si>
    <t>France</t>
  </si>
  <si>
    <t>Louis</t>
  </si>
  <si>
    <t>ZIANE</t>
  </si>
  <si>
    <t>Algeria</t>
  </si>
  <si>
    <t>Mohamed</t>
  </si>
  <si>
    <t>YAHIAOUI</t>
  </si>
  <si>
    <t>Atleco</t>
  </si>
  <si>
    <t>Belgium</t>
  </si>
  <si>
    <t>Willy</t>
  </si>
  <si>
    <t>WIJMMERSCH</t>
  </si>
  <si>
    <t>F</t>
  </si>
  <si>
    <t>Françoise</t>
  </si>
  <si>
    <t>WAUQUIER</t>
  </si>
  <si>
    <t>Claire</t>
  </si>
  <si>
    <t>VOYANTE</t>
  </si>
  <si>
    <t>VOYANCE</t>
  </si>
  <si>
    <t>Didier</t>
  </si>
  <si>
    <t>VERVISCH</t>
  </si>
  <si>
    <t>Extrasportief</t>
  </si>
  <si>
    <t>Netherlands</t>
  </si>
  <si>
    <t>Piet</t>
  </si>
  <si>
    <t>VERSTRAETE</t>
  </si>
  <si>
    <t>VERSTAPPEN</t>
  </si>
  <si>
    <t>Jean</t>
  </si>
  <si>
    <t>VERHEUGEN</t>
  </si>
  <si>
    <t>Karel</t>
  </si>
  <si>
    <t>VERDOODT</t>
  </si>
  <si>
    <t>Asturial</t>
  </si>
  <si>
    <t>Spain</t>
  </si>
  <si>
    <t>José</t>
  </si>
  <si>
    <t>VELA HERNANDEZ</t>
  </si>
  <si>
    <t>f</t>
  </si>
  <si>
    <t>Hilde</t>
  </si>
  <si>
    <t>VANTUYKOM</t>
  </si>
  <si>
    <t>Alain</t>
  </si>
  <si>
    <t>VANDROMME</t>
  </si>
  <si>
    <t>Philippe</t>
  </si>
  <si>
    <t>VANDEKERCKOVE</t>
  </si>
  <si>
    <t>Saskja</t>
  </si>
  <si>
    <t>VANDEKERCKHOVE</t>
  </si>
  <si>
    <t>Pascal</t>
  </si>
  <si>
    <t>VANDAMME</t>
  </si>
  <si>
    <t>Michael</t>
  </si>
  <si>
    <t>VAN RO</t>
  </si>
  <si>
    <t>Eefje</t>
  </si>
  <si>
    <t>VAN DEN ENDE</t>
  </si>
  <si>
    <t>Gertjan</t>
  </si>
  <si>
    <t>VAN DE WOESTYNE</t>
  </si>
  <si>
    <t>Michel</t>
  </si>
  <si>
    <t>VAN DE PUTTE</t>
  </si>
  <si>
    <t>VAN BELLE</t>
  </si>
  <si>
    <t>Sporteo</t>
  </si>
  <si>
    <t>Switzerland</t>
  </si>
  <si>
    <t>TORISAEN</t>
  </si>
  <si>
    <t>Dick</t>
  </si>
  <si>
    <t>THON</t>
  </si>
  <si>
    <t>Eric</t>
  </si>
  <si>
    <t>THELEF</t>
  </si>
  <si>
    <t>Maggy</t>
  </si>
  <si>
    <t>THARE</t>
  </si>
  <si>
    <t>Alex</t>
  </si>
  <si>
    <t>TERIEUR</t>
  </si>
  <si>
    <t>Lara</t>
  </si>
  <si>
    <t>TATOUILLE</t>
  </si>
  <si>
    <t>André</t>
  </si>
  <si>
    <t>SWERTS</t>
  </si>
  <si>
    <t>Sophie</t>
  </si>
  <si>
    <t>STIQUÉE</t>
  </si>
  <si>
    <t>SPLINGART</t>
  </si>
  <si>
    <t>RONT</t>
  </si>
  <si>
    <t>Atletico</t>
  </si>
  <si>
    <t>Italy</t>
  </si>
  <si>
    <t>Adriano</t>
  </si>
  <si>
    <t>RISO</t>
  </si>
  <si>
    <t>Giuseppe</t>
  </si>
  <si>
    <t>RINDONE</t>
  </si>
  <si>
    <t>RIAIRE</t>
  </si>
  <si>
    <t>Carla</t>
  </si>
  <si>
    <t>RAYA VILCHEZ</t>
  </si>
  <si>
    <t>Marc</t>
  </si>
  <si>
    <t>QUETTING</t>
  </si>
  <si>
    <t>Edmond</t>
  </si>
  <si>
    <t>PROCHAIN</t>
  </si>
  <si>
    <t>Nathalie</t>
  </si>
  <si>
    <t>PREVOST</t>
  </si>
  <si>
    <t>Vincent</t>
  </si>
  <si>
    <t>POURCENT</t>
  </si>
  <si>
    <t>Jacques</t>
  </si>
  <si>
    <t>POTE</t>
  </si>
  <si>
    <t>Korea</t>
  </si>
  <si>
    <t>Radhakrishnan</t>
  </si>
  <si>
    <t>PONNEN</t>
  </si>
  <si>
    <t>Bernard</t>
  </si>
  <si>
    <t>POLLAK</t>
  </si>
  <si>
    <t>PINCHART</t>
  </si>
  <si>
    <t>Roberto</t>
  </si>
  <si>
    <t>PECORARO</t>
  </si>
  <si>
    <t>Anne</t>
  </si>
  <si>
    <t>PAUDE</t>
  </si>
  <si>
    <t>Hafida</t>
  </si>
  <si>
    <t>OURIAGHLI</t>
  </si>
  <si>
    <t>Mohammed</t>
  </si>
  <si>
    <t>Rafaël</t>
  </si>
  <si>
    <t>ORTIZ VALLEJO</t>
  </si>
  <si>
    <t>Pia</t>
  </si>
  <si>
    <t>NOTE</t>
  </si>
  <si>
    <t>NONYME</t>
  </si>
  <si>
    <t>Véronique</t>
  </si>
  <si>
    <t>NICAISE</t>
  </si>
  <si>
    <t>NEUSY</t>
  </si>
  <si>
    <t>Albert</t>
  </si>
  <si>
    <t>MUDA</t>
  </si>
  <si>
    <t>Serge</t>
  </si>
  <si>
    <t>MOERS</t>
  </si>
  <si>
    <t>MISSAOUI</t>
  </si>
  <si>
    <t>Gérard</t>
  </si>
  <si>
    <t>MENVUSSA</t>
  </si>
  <si>
    <t>MAUVE</t>
  </si>
  <si>
    <t>MARZOUKI</t>
  </si>
  <si>
    <t>Emilio</t>
  </si>
  <si>
    <t>MARTINEZ GREVESSE</t>
  </si>
  <si>
    <t>Arturo</t>
  </si>
  <si>
    <t>MAROT</t>
  </si>
  <si>
    <t>Rafael</t>
  </si>
  <si>
    <t>MARIN PEREZ</t>
  </si>
  <si>
    <t>MANFROY</t>
  </si>
  <si>
    <t>Jean-Marc</t>
  </si>
  <si>
    <t>MAHY</t>
  </si>
  <si>
    <t>Hadja</t>
  </si>
  <si>
    <t>MAHAR</t>
  </si>
  <si>
    <t>Charles</t>
  </si>
  <si>
    <t>MAGNE</t>
  </si>
  <si>
    <t>Enrique</t>
  </si>
  <si>
    <t>LUQUE RODRIGEZ</t>
  </si>
  <si>
    <t>Jeanne</t>
  </si>
  <si>
    <t>LESSIRE</t>
  </si>
  <si>
    <t>Morocco</t>
  </si>
  <si>
    <t>Ali</t>
  </si>
  <si>
    <t>KOC</t>
  </si>
  <si>
    <t>Thierry</t>
  </si>
  <si>
    <t>KINNAER</t>
  </si>
  <si>
    <t>Ed</t>
  </si>
  <si>
    <t>JANSSENS</t>
  </si>
  <si>
    <t>Paul</t>
  </si>
  <si>
    <t>HUSSIN</t>
  </si>
  <si>
    <t>Marie</t>
  </si>
  <si>
    <t>HONETTE</t>
  </si>
  <si>
    <t>Hubert</t>
  </si>
  <si>
    <t>HERVERT</t>
  </si>
  <si>
    <t>HENRY de GENERET</t>
  </si>
  <si>
    <t>Lahoussine</t>
  </si>
  <si>
    <t>Francesca</t>
  </si>
  <si>
    <t>GUZZARDI</t>
  </si>
  <si>
    <t>Jean-Luc</t>
  </si>
  <si>
    <t>GUION</t>
  </si>
  <si>
    <t>Sergio</t>
  </si>
  <si>
    <t>GOZZI</t>
  </si>
  <si>
    <t>GOUDESEUNE</t>
  </si>
  <si>
    <t>Antoinette</t>
  </si>
  <si>
    <t>GERGES</t>
  </si>
  <si>
    <t>GARCIA Y ARENAS</t>
  </si>
  <si>
    <t>Robert</t>
  </si>
  <si>
    <t>FONTAINE</t>
  </si>
  <si>
    <t>EL BARAKA</t>
  </si>
  <si>
    <t>EAUDURANUS</t>
  </si>
  <si>
    <t>DUPONT</t>
  </si>
  <si>
    <t>Christophe</t>
  </si>
  <si>
    <t>DUMONT</t>
  </si>
  <si>
    <t>DUHOUX</t>
  </si>
  <si>
    <t>Aimée</t>
  </si>
  <si>
    <t>DETOUSSE</t>
  </si>
  <si>
    <t>DEQUENNE</t>
  </si>
  <si>
    <t>Lucienne</t>
  </si>
  <si>
    <t>DECAMPS</t>
  </si>
  <si>
    <t>Frédéric</t>
  </si>
  <si>
    <t>DEBAST</t>
  </si>
  <si>
    <t>DE LEEUW</t>
  </si>
  <si>
    <t>Jean-Benoît</t>
  </si>
  <si>
    <t>de GHELDERE</t>
  </si>
  <si>
    <t>Patrick</t>
  </si>
  <si>
    <t>DE BACKER</t>
  </si>
  <si>
    <t>Harry</t>
  </si>
  <si>
    <t>COVAIR</t>
  </si>
  <si>
    <t>Michèle</t>
  </si>
  <si>
    <t>COSSE</t>
  </si>
  <si>
    <t>Aude</t>
  </si>
  <si>
    <t>COLOGNE</t>
  </si>
  <si>
    <t>COBLANT</t>
  </si>
  <si>
    <t>CLETTE</t>
  </si>
  <si>
    <t>Yves</t>
  </si>
  <si>
    <t>CINCINATIS</t>
  </si>
  <si>
    <t>Peter</t>
  </si>
  <si>
    <t>CELY</t>
  </si>
  <si>
    <t>Luc</t>
  </si>
  <si>
    <t>CARLIER</t>
  </si>
  <si>
    <t>CAMBY</t>
  </si>
  <si>
    <t>Mercedes</t>
  </si>
  <si>
    <t>CALATAYUD</t>
  </si>
  <si>
    <t>BOVY</t>
  </si>
  <si>
    <t>Ariane</t>
  </si>
  <si>
    <t>BONNEWYN</t>
  </si>
  <si>
    <t>BOLLE</t>
  </si>
  <si>
    <t>BILLEN</t>
  </si>
  <si>
    <t>Georges</t>
  </si>
  <si>
    <t>BERY</t>
  </si>
  <si>
    <t>Andrée</t>
  </si>
  <si>
    <t>BERWETTE</t>
  </si>
  <si>
    <t>BENTHAMI-KHIBI</t>
  </si>
  <si>
    <t>Jamal</t>
  </si>
  <si>
    <t>BEN SLIMANE</t>
  </si>
  <si>
    <t>Mimoun</t>
  </si>
  <si>
    <t>BELGUENANI</t>
  </si>
  <si>
    <t>Berthe</t>
  </si>
  <si>
    <t>AUGRANDPIED</t>
  </si>
  <si>
    <t>ATTEND</t>
  </si>
  <si>
    <t>Josiane</t>
  </si>
  <si>
    <t>ARICKX</t>
  </si>
  <si>
    <t>Bonnie</t>
  </si>
  <si>
    <t>ANDCLYDE</t>
  </si>
  <si>
    <t>Miguel</t>
  </si>
  <si>
    <t>ALLER-LOPEZ</t>
  </si>
  <si>
    <t>ALGRAIN</t>
  </si>
  <si>
    <t>AGE</t>
  </si>
  <si>
    <t>DECISION</t>
  </si>
  <si>
    <t>AVERAGE SCORE max=100</t>
  </si>
  <si>
    <t>COMMENTS2</t>
  </si>
  <si>
    <t>Score2 max=100</t>
  </si>
  <si>
    <t>Score max=1500</t>
  </si>
  <si>
    <t>COMMENTS</t>
  </si>
  <si>
    <t>Score1 max=100</t>
  </si>
  <si>
    <t>Score max=3800</t>
  </si>
  <si>
    <t>Category</t>
  </si>
  <si>
    <t>Age</t>
  </si>
  <si>
    <t>Birthday</t>
  </si>
  <si>
    <t>Sex</t>
  </si>
  <si>
    <t>Club</t>
  </si>
  <si>
    <t>Country</t>
  </si>
  <si>
    <t>FIRST NAME</t>
  </si>
  <si>
    <t>NAME</t>
  </si>
  <si>
    <t>Seniors</t>
  </si>
  <si>
    <t>Juniors</t>
  </si>
  <si>
    <t>Aujourd'hui</t>
  </si>
  <si>
    <t>Abderrahim</t>
  </si>
  <si>
    <t>Gad</t>
  </si>
  <si>
    <t>Arié</t>
  </si>
  <si>
    <t>Joëlle</t>
  </si>
  <si>
    <t>Brahim</t>
  </si>
  <si>
    <t>Hajja</t>
  </si>
  <si>
    <t>Shada</t>
  </si>
  <si>
    <t>GUIGUI</t>
  </si>
  <si>
    <t>HAMDAOUIYA</t>
  </si>
  <si>
    <t>HASSOUN</t>
  </si>
  <si>
    <t>LAHBIB</t>
  </si>
  <si>
    <t>EL MALEH</t>
  </si>
  <si>
    <t>MIFTAH</t>
  </si>
  <si>
    <t>EL ALAMI</t>
  </si>
  <si>
    <t>Hanane</t>
  </si>
  <si>
    <t>HADJI</t>
  </si>
  <si>
    <t>OULED CHAIB</t>
  </si>
  <si>
    <t>Maria</t>
  </si>
  <si>
    <t>RAMDOUNI</t>
  </si>
  <si>
    <t>TOUMI</t>
  </si>
  <si>
    <t>MCA</t>
  </si>
  <si>
    <t>JSK</t>
  </si>
  <si>
    <t>USMA</t>
  </si>
  <si>
    <t>RAJA</t>
  </si>
  <si>
    <t>WYDAD</t>
  </si>
  <si>
    <t>TOUDROIT</t>
  </si>
  <si>
    <t>Alphonse</t>
  </si>
  <si>
    <t>Pays</t>
  </si>
  <si>
    <t>IdPysTblPays</t>
  </si>
  <si>
    <t>Algérie</t>
  </si>
  <si>
    <t>Belgique</t>
  </si>
  <si>
    <t>Italie</t>
  </si>
  <si>
    <t>Corée</t>
  </si>
  <si>
    <t>Maroc</t>
  </si>
  <si>
    <t>Pays-Bas</t>
  </si>
  <si>
    <t>Espagne</t>
  </si>
  <si>
    <t>Suisse</t>
  </si>
  <si>
    <t>Id</t>
  </si>
  <si>
    <t>IdCountryTblSportifs</t>
  </si>
  <si>
    <t>Étiquettes de lignes</t>
  </si>
  <si>
    <t>Total général</t>
  </si>
  <si>
    <t>Somme de Score max=3800</t>
  </si>
  <si>
    <t>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</si>
</sst>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General_)"/>
    <numFmt numFmtId="165" formatCode="d\ mmm\ yy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(* #,##0.0_);_(* \(#,##0.00\);_(* &quot;-&quot;??_);_(@_)"/>
    <numFmt numFmtId="169" formatCode="0.000"/>
    <numFmt numFmtId="170" formatCode="&quot;fl&quot;#,##0_);\(&quot;fl&quot;#,##0\)"/>
    <numFmt numFmtId="171" formatCode="&quot;fl&quot;#,##0_);[Red]\(&quot;fl&quot;#,##0\)"/>
    <numFmt numFmtId="172" formatCode="&quot;fl&quot;#,##0.00_);\(&quot;fl&quot;#,##0.00\)"/>
    <numFmt numFmtId="173" formatCode="0.00_)"/>
    <numFmt numFmtId="174" formatCode="\60\4\7\:"/>
    <numFmt numFmtId="175" formatCode="&quot;fl&quot;#,##0.00_);[Red]\(&quot;fl&quot;#,##0.00\)"/>
    <numFmt numFmtId="176" formatCode="_(&quot;fl&quot;* #,##0_);_(&quot;fl&quot;* \(#,##0\);_(&quot;fl&quot;* &quot;-&quot;_);_(@_)"/>
  </numFmts>
  <fonts count="12" x14ac:knownFonts="1">
    <font>
      <sz val="12"/>
      <color theme="1"/>
      <name val="Calibri"/>
      <family val="2"/>
      <scheme val="minor"/>
    </font>
    <font>
      <sz val="10"/>
      <name val="Courier"/>
      <family val="3"/>
    </font>
    <font>
      <sz val="10"/>
      <name val="Arial"/>
      <family val="2"/>
    </font>
    <font>
      <sz val="9"/>
      <name val="Times New Roman"/>
      <family val="1"/>
    </font>
    <font>
      <sz val="10"/>
      <color indexed="8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b/>
      <i/>
      <sz val="16"/>
      <name val="Helv"/>
    </font>
    <font>
      <b/>
      <i/>
      <sz val="10"/>
      <name val="Arial"/>
      <family val="2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</fills>
  <borders count="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</borders>
  <cellStyleXfs count="52">
    <xf numFmtId="0" fontId="0" fillId="0" borderId="0">
      <alignment vertical="center"/>
    </xf>
    <xf numFmtId="164" fontId="1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8" fontId="3" fillId="0" borderId="0" applyFill="0" applyBorder="0" applyAlignment="0"/>
    <xf numFmtId="164" fontId="3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71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4" fontId="4" fillId="0" borderId="0" applyFill="0" applyBorder="0" applyAlignment="0"/>
    <xf numFmtId="38" fontId="5" fillId="0" borderId="1">
      <alignment vertical="center"/>
    </xf>
    <xf numFmtId="168" fontId="3" fillId="0" borderId="0" applyFill="0" applyBorder="0" applyAlignment="0"/>
    <xf numFmtId="164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0" fontId="2" fillId="0" borderId="0"/>
    <xf numFmtId="0" fontId="6" fillId="0" borderId="2" applyNumberFormat="0" applyAlignment="0" applyProtection="0">
      <alignment horizontal="left" vertical="center"/>
    </xf>
    <xf numFmtId="0" fontId="6" fillId="0" borderId="3">
      <alignment horizontal="left" vertical="center"/>
    </xf>
    <xf numFmtId="0" fontId="7" fillId="0" borderId="0"/>
    <xf numFmtId="0" fontId="6" fillId="0" borderId="0"/>
    <xf numFmtId="0" fontId="8" fillId="0" borderId="0"/>
    <xf numFmtId="0" fontId="2" fillId="0" borderId="0">
      <alignment horizontal="center"/>
    </xf>
    <xf numFmtId="168" fontId="3" fillId="0" borderId="0" applyFill="0" applyBorder="0" applyAlignment="0"/>
    <xf numFmtId="164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173" fontId="9" fillId="0" borderId="0"/>
    <xf numFmtId="0" fontId="2" fillId="0" borderId="0"/>
    <xf numFmtId="0" fontId="10" fillId="0" borderId="0"/>
    <xf numFmtId="171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8" fontId="3" fillId="0" borderId="0" applyFill="0" applyBorder="0" applyAlignment="0"/>
    <xf numFmtId="164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0" fontId="2" fillId="0" borderId="0"/>
    <xf numFmtId="49" fontId="4" fillId="0" borderId="0" applyFill="0" applyBorder="0" applyAlignment="0"/>
    <xf numFmtId="175" fontId="3" fillId="0" borderId="0" applyFill="0" applyBorder="0" applyAlignment="0"/>
    <xf numFmtId="176" fontId="3" fillId="0" borderId="0" applyFill="0" applyBorder="0" applyAlignment="0"/>
    <xf numFmtId="0" fontId="2" fillId="0" borderId="0"/>
    <xf numFmtId="0" fontId="2" fillId="0" borderId="0">
      <alignment horizontal="center" textRotation="180"/>
    </xf>
  </cellStyleXfs>
  <cellXfs count="13">
    <xf numFmtId="0" fontId="0" fillId="0" borderId="0" xfId="0">
      <alignment vertical="center"/>
    </xf>
    <xf numFmtId="0" fontId="11" fillId="2" borderId="0" xfId="0" applyFont="1" applyFill="1" applyBorder="1">
      <alignment vertical="center"/>
    </xf>
    <xf numFmtId="0" fontId="11" fillId="2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165" fontId="0" fillId="3" borderId="6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165" fontId="0" fillId="0" borderId="0" xfId="0" applyNumberFormat="1" applyFont="1" applyFill="1" applyBorder="1">
      <alignment vertical="center"/>
    </xf>
    <xf numFmtId="2" fontId="0" fillId="0" borderId="0" xfId="0" applyNumberFormat="1" applyFont="1" applyFill="1" applyBorder="1">
      <alignment vertical="center"/>
    </xf>
    <xf numFmtId="169" fontId="0" fillId="0" borderId="0" xfId="0" applyNumberFormat="1" applyFont="1" applyFill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</cellXfs>
  <cellStyles count="52">
    <cellStyle name="??" xfId="2" xr:uid="{00000000-0005-0000-0000-000000000000}"/>
    <cellStyle name="?? [0.00]_PERSONAL" xfId="3" xr:uid="{00000000-0005-0000-0000-000001000000}"/>
    <cellStyle name="???? [0.00]_PERSONAL" xfId="4" xr:uid="{00000000-0005-0000-0000-000002000000}"/>
    <cellStyle name="????_PERSONAL" xfId="5" xr:uid="{00000000-0005-0000-0000-000003000000}"/>
    <cellStyle name="??_PERSONAL" xfId="6" xr:uid="{00000000-0005-0000-0000-000004000000}"/>
    <cellStyle name="Calc Currency (0)" xfId="7" xr:uid="{00000000-0005-0000-0000-000005000000}"/>
    <cellStyle name="Calc Currency (2)" xfId="8" xr:uid="{00000000-0005-0000-0000-000006000000}"/>
    <cellStyle name="Calc Percent (0)" xfId="9" xr:uid="{00000000-0005-0000-0000-000007000000}"/>
    <cellStyle name="Calc Percent (1)" xfId="10" xr:uid="{00000000-0005-0000-0000-000008000000}"/>
    <cellStyle name="Calc Percent (2)" xfId="11" xr:uid="{00000000-0005-0000-0000-000009000000}"/>
    <cellStyle name="Calc Units (0)" xfId="12" xr:uid="{00000000-0005-0000-0000-00000A000000}"/>
    <cellStyle name="Calc Units (1)" xfId="13" xr:uid="{00000000-0005-0000-0000-00000B000000}"/>
    <cellStyle name="Calc Units (2)" xfId="14" xr:uid="{00000000-0005-0000-0000-00000C000000}"/>
    <cellStyle name="Comma [00]" xfId="15" xr:uid="{00000000-0005-0000-0000-00000D000000}"/>
    <cellStyle name="Currency [00]" xfId="16" xr:uid="{00000000-0005-0000-0000-00000E000000}"/>
    <cellStyle name="Date Short" xfId="17" xr:uid="{00000000-0005-0000-0000-00000F000000}"/>
    <cellStyle name="DELTA" xfId="18" xr:uid="{00000000-0005-0000-0000-000010000000}"/>
    <cellStyle name="Enter Currency (0)" xfId="19" xr:uid="{00000000-0005-0000-0000-000011000000}"/>
    <cellStyle name="Enter Currency (2)" xfId="20" xr:uid="{00000000-0005-0000-0000-000012000000}"/>
    <cellStyle name="Enter Units (0)" xfId="21" xr:uid="{00000000-0005-0000-0000-000013000000}"/>
    <cellStyle name="Enter Units (1)" xfId="22" xr:uid="{00000000-0005-0000-0000-000014000000}"/>
    <cellStyle name="Enter Units (2)" xfId="23" xr:uid="{00000000-0005-0000-0000-000015000000}"/>
    <cellStyle name="Flag" xfId="24" xr:uid="{00000000-0005-0000-0000-000016000000}"/>
    <cellStyle name="Header1" xfId="25" xr:uid="{00000000-0005-0000-0000-000017000000}"/>
    <cellStyle name="Header2" xfId="26" xr:uid="{00000000-0005-0000-0000-000018000000}"/>
    <cellStyle name="Heading1" xfId="27" xr:uid="{00000000-0005-0000-0000-000019000000}"/>
    <cellStyle name="Heading2" xfId="28" xr:uid="{00000000-0005-0000-0000-00001A000000}"/>
    <cellStyle name="Heading3" xfId="29" xr:uid="{00000000-0005-0000-0000-00001B000000}"/>
    <cellStyle name="Horizontal" xfId="30" xr:uid="{00000000-0005-0000-0000-00001C000000}"/>
    <cellStyle name="Link Currency (0)" xfId="31" xr:uid="{00000000-0005-0000-0000-00001D000000}"/>
    <cellStyle name="Link Currency (2)" xfId="32" xr:uid="{00000000-0005-0000-0000-00001E000000}"/>
    <cellStyle name="Link Units (0)" xfId="33" xr:uid="{00000000-0005-0000-0000-00001F000000}"/>
    <cellStyle name="Link Units (1)" xfId="34" xr:uid="{00000000-0005-0000-0000-000020000000}"/>
    <cellStyle name="Link Units (2)" xfId="35" xr:uid="{00000000-0005-0000-0000-000021000000}"/>
    <cellStyle name="Normal" xfId="0" builtinId="0" customBuiltin="1"/>
    <cellStyle name="Normal - Style1" xfId="36" xr:uid="{00000000-0005-0000-0000-000023000000}"/>
    <cellStyle name="Normal 2" xfId="1" xr:uid="{00000000-0005-0000-0000-000024000000}"/>
    <cellStyle name="Option" xfId="37" xr:uid="{00000000-0005-0000-0000-000025000000}"/>
    <cellStyle name="OptionHeading" xfId="38" xr:uid="{00000000-0005-0000-0000-000026000000}"/>
    <cellStyle name="Percent [0]" xfId="39" xr:uid="{00000000-0005-0000-0000-000027000000}"/>
    <cellStyle name="Percent [00]" xfId="40" xr:uid="{00000000-0005-0000-0000-000028000000}"/>
    <cellStyle name="PrePop Currency (0)" xfId="41" xr:uid="{00000000-0005-0000-0000-000029000000}"/>
    <cellStyle name="PrePop Currency (2)" xfId="42" xr:uid="{00000000-0005-0000-0000-00002A000000}"/>
    <cellStyle name="PrePop Units (0)" xfId="43" xr:uid="{00000000-0005-0000-0000-00002B000000}"/>
    <cellStyle name="PrePop Units (1)" xfId="44" xr:uid="{00000000-0005-0000-0000-00002C000000}"/>
    <cellStyle name="PrePop Units (2)" xfId="45" xr:uid="{00000000-0005-0000-0000-00002D000000}"/>
    <cellStyle name="Price" xfId="46" xr:uid="{00000000-0005-0000-0000-00002E000000}"/>
    <cellStyle name="Text Indent A" xfId="47" xr:uid="{00000000-0005-0000-0000-00002F000000}"/>
    <cellStyle name="Text Indent B" xfId="48" xr:uid="{00000000-0005-0000-0000-000030000000}"/>
    <cellStyle name="Text Indent C" xfId="49" xr:uid="{00000000-0005-0000-0000-000031000000}"/>
    <cellStyle name="Unit" xfId="50" xr:uid="{00000000-0005-0000-0000-000032000000}"/>
    <cellStyle name="Vertical" xfId="51" xr:uid="{00000000-0005-0000-0000-000033000000}"/>
  </cellStyles>
  <dxfs count="20">
    <dxf>
      <numFmt numFmtId="0" formatCode="General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9" formatCode="0.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d\ mmm\ 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_xlchart.v5.4</cx:f>
        <cx:nf>_xlchart.v5.3</cx:nf>
      </cx:numDim>
    </cx:data>
  </cx:chartData>
  <cx:chart>
    <cx:title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fr-FR" sz="1400" b="0" i="0" u="none" strike="noStrike" baseline="0">
            <a:solidFill>
              <a:sysClr val="window" lastClr="FFFFFF">
                <a:lumMod val="95000"/>
              </a:sysClr>
            </a:solidFill>
            <a:latin typeface="Calibri" panose="020F0502020204030204"/>
          </a:endParaRPr>
        </a:p>
      </cx:txPr>
    </cx:title>
    <cx:plotArea>
      <cx:plotAreaRegion>
        <cx:series layoutId="regionMap" uniqueId="{9B264186-5963-45B5-9911-E4D71036E38D}">
          <cx:tx>
            <cx:txData>
              <cx:f>_xlchart.v5.3</cx:f>
              <cx:v>Points</cx:v>
            </cx:txData>
          </cx:tx>
          <cx:dataId val="0"/>
          <cx:layoutPr>
            <cx:regionLabelLayout val="showAll"/>
            <cx:geography projectionType="mercator" viewedRegionType="dataOnly" cultureLanguage="fr-FR" cultureRegion="BE" attribution="Optimisé par Bing">
              <cx:geoCache provider="{E9337A44-BEBE-4D9F-B70C-5C5E7DAFC167}">
                <cx:binary>xHrpcuU20uWrOOr3sIx96Wh3RIPkXbWWtpL+MFSSCtzADdzfaJ5jXmzyei+1v+6eGEfYf8oiLkgg
kcg852T+/WX+20v59tx9N7uy8n97mX/4kPZ987fvv/cv6Zt79h9d9tLVvv7af3yp3ff116/Zy9v3
r93zlFX2e4Iw+/4lfe76t/nDP/4Ob7Nv9Vn98txndXU9vHXLpzc/lL3/N2N/OPTdSz1U/Wm6hTf9
8OFmyLx/+/DdW9Vn/XK7NG8/fPjmJx+++/79i/7lo9+VsK5+eIW5THxUCBGkEeMMI6z1h+/KurI/
D6uPhGisFeNcYcQ5Yr98+uLZwfT/vJwfF/P8+tq9ef/dz//+Nu+bpf/2OPN1+NO+w/q0ynD347a+
/9au//j7uwew0XdPfmf691b5T0PvLf/P0v6f/91lf6LtifqIwaRKMcKEIvyd7clHIZVkGinGJBFc
q29t/98s6I+t/9vMd/b/beD9CURPf/0JbLrn6uVPtD/4viBYMcwoEoKhk4F/5/vkI+NYM4YxkfAf
/tb6/3kxf2z7X+a9s/wvj9/bffPpr7d77JtnW/2ZhkcfqZJCc4oJ/8bmAf3IuaQaaaKIUIx+a/T/
YiV/bPVfJ74z+6/P39s9vvnr7W7eSpu1w59oeI4+CvBnySgGfxfkG9uzj0Igrpgmp38JQTD8U5r5
Kdb/N8v5Y+v/NvOd+X8beG9/E//19t/3z+WfGe8ZODfRiEA6FVhj+i7eY/IRn+IRlQJzLcRp+Pf2
/8/L+WPr/zLvne1/efze8vvbv97y589d/fLL7v//QQ7FHyHKU60IBbNz+Y3bB+IjUZgiDWFeIbD9
e7v/x8X8sdl/nvbO6j8/fW/083/+9Ua/el58YJ79n2d3Tj5SRgjEFE6pgKD+bYLlcB0U5pJQBtdB
afQuxf43C/pj2/828535fxt4fwIXZ3/GCfzP8PNXEB4998/xj+j9dwj034/+uEkgFO+m/jsS8FPg
2L/+8AFiyY87+wk7n17xTVT5Z/nd+bNNu+zLL+f+66S3Z9//8CFAHzXcHKQhXVN0YgEMLtD09uMY
lh/hAaIIATzFDM75w3dV3fXpDx8o/6gJYUpjIQDbSiE+fOfr4TRE0EcpIPkjAvhWArUQv3Kmq7pc
bF39ao+f//6uGtxVnVW9P21IgR81P/3wtFguFAbn0pIpguHFcJFh/OX5EzCz0+//V5P7ug10+7ay
qSyyMmx6XyWrjNayadYsLinplA9XNerhBdskQ9igRjm/RCj1CWObWWGLPy04Y/iscHjojiMZsdgr
PYzqpkCFCISRc6eTy5QVidtPfdlkF84yQY80n6f8HtlEuUOgOFmYafxCu32D0Lpa46idmj1fi86Z
VhS+3ARZr4PIIYz5luEV8zCY8rZxGyuW9rwqUteYzk+9OFuKnq9iW+HCzUkU9Ktd842TueBvedDw
5Uo3XdnfIW857YwVzB5ZMaktG/Nin1TFbI2Fs7ucqlTuA4vFsS5ca+aR2zfX8qAxDuX9lUw7udWs
ordtNifWTKVNIt4Hy3mghmAj0sKHXaX1Tmm/7OrBDruak+mwpHwx+Zymoe14c1w9nnZUFmWoJSJn
uA54YSZclxvEunzDZaGvg5TRGGLGsO0QmrYoz3UU4NnfB+WabKuFzJt58fLopSoimuD+bOa+vYTT
CmKsXJWY1aXFTVOWdltXwMsN8f0QdmIqdl018HB1og2XxDPTYtlGy6zXy3Veq8faZW0T4ZGWV2Wp
1jM7imqzWDJelFb6bTH0eNfMKjjawQbbMih1XOKZ7SbK16u+Y9leTvWwdzVhhyFTdJNRt7TGe6ex
EUtK4rkt5323NGmYpLh5mrVgcSby+kIXcmxCnuPiQBlbdrhI/N5RHMS+T5LagCNP5140ZZShWsXY
ZcMx7xt6KzlqYp2n+AY7GjiTp3m79VPOD4jmy/3C0m6/Jr4aUjgzyub6MOpC+CgrOIv6Lq+GZwV7
3SyiQp/n1Y/CrOXckFfdtegNiKcNQj8vaInU6lx9RwsnsttuasYgSmUrgtuW1GN1hceyWD55W4jK
8AxRamqu0iOzbbe3brTWBJ6TzuRTR+x569LsipW4bM6GYpVJXE59ftSilH3cuUbyY1kG2c2IvNAm
qDh55HCFHhsp1iOCocuF9r0zlI71l8UqlxlGnF1NqQsbtbody02SFevXqfbJEiJBp8rgwo+NCbJy
QZETZf3q6mYKwtzxCT92Wdbc8SmlSRNRT8r5UmVVoXAIUSDowoAsotuOTCWdwTRNRJzwUWQx0U2l
NitY42Fdq6nYJCKxN3ObjyTCCxrHsMuozUxfOH8ol3Gtt8U6Zs7UtuUbLnq+UbpZC1MEcINMo8Zp
DcdFUhu6qS6wWeXk71qyrk+l44sMMZuHdYsnhevLbO7JcihaKpcnylL5XGB+yHI+7S3rl0M9rzYS
OV/joVrz83ohZQwcty/CbED+QjdDpIl39UOboNb0a5Ael4Spba/6W5IWVUT6xG6FLIgZUnGZ1vxh
wui2muanHpe5sWtCNwrCfji5hkZ5XvMn8F9t2rb8nHL71U3oSXKCQ9bp6gAfmI3v6jWueYC3Y0uG
cMxZcTENzMZZ1a3hlGQvC3FLyKZ1Ak9WyX0w4nkbjIvbCbiBk83nMCX5RRFU8rJSJItk0iESM5zI
uEQ6tMOIQ1fkn0SPm0+8Ssdb4of1Xo44eS0sVc74ZXnrgubVq7Ux/RKMeyvdbk2kDdMZInCdzK+4
X8uNTie30V3vTY4sOfQBLq/bKbG7wsvrGa9iZ9PiNlvHKp4q1TxLlKntVFbuMh8T+E49ni8S3+aF
vkVSxcWoLuk6pSbTVVxgSYyq8XZYZhH6UuzqtLpCdWdNmxaDCSb7rAKahFkDMW+cjwNrhBmSCkd9
LTdriVJTBvnO1+zAdHVPcrmbSHLv1HgYxvwFTvuNTsyZYCCbJcWHk83rrD7TKd2RJn2p2uIsYPiw
NHiTrOKxSVZn5qr5nFZqN5R1HTNwzK3Ao92V7Ri8dmWXFYam8E1ebkfND6RLDEE8Kv1y7ip1Nk40
xsibSvRnLOBhleNDTngUjHVMuiKSvNgh8CRw24saV9eko58r75Bxi5ue13kst1WaVweZpGg2OXbS
gAhwhlm+Ja0yZSk3U7dEiUI3xVhkBvQyfeWWfDkIVGIzknyP1l6MppP9Wcn4JW/XDULBfshpOHTj
dqiCG4qyPJz9HKmkj7NS4Mj64hNplrjK0Zto+uWeZnl7M+C0MmnbapMlqtvapk02dJ7rKFur+iZ3
OjOi03BlwVM77A+BljIUOMFflkU9y5PpF+FTU4xV/bkqU9GbkYt63TCbVfu0ls22SMawV0X6UhZa
lqZpMg4hv6ni1NppI8X8JS3Wz0uRo4uKFE8Er8Sgml8mavKHtFk2iqTe8BFiSlXd5YjcVZjx0HGP
DqKpk8t+wW7etLjIPzfj4MOUVodxrSLdPuRYRigT0YBhnUTFHXZbpBtlmLioM2IKK/bUveWjNp0g
4dC0saDlWSHJQ9mda5ZdZNXL6JURwddRXVj8ue4CYxMeFjbf6qaJvVgijtO95qmpS/Fk5bxPq8kA
CAppO5+TFm/L9C7pnsviqfaf28Kd2RLQyJrXYcX1fYbrGJ/OhbEw7V2EhIUPD2bgoymzKl5Hsl2C
2oDbx+C4cZHmhqf5mZNT2M3D/cDT53qgcEXmxwAQWV5Ue1Kvt9MsW7ME98VMwnlNdjYYN1ReZM7G
eYfieeZRMi0H3ZCY9kdOaFT16abUB0mmB+GHbS+Dx6Cm2ylFZpmwwQiF1TSeteUzXmjoSnWXV8sm
79ZbLFrDFD5MUxeu8j7IX4UURlG/GafbOqCPuvNnbfFYoDrslyTMAzCWeM5Xu10tNWJSsVZlXPTZ
Fe9sNJMgdlSEjW9CSGSfnO9DMfBriYYISXRgbR0JVMeusBudQYJpYatNty5mwGAlFCCTVUvMUhsl
nu5qRFsZ1h3vczPXNj/UbQ2ZQLNdI45rKqIlOcyNA4B2aFuam0q7MBXn43RkIn8YK7yjTbsYOiZR
26e1EevDytCubFLjuT3r+3YHOSD0rI/TpQ3JOIWtdJHVz8tUnK98jVg+RB36ss5lXNb7Tk/ROlqT
YhrppDnDvIwmnpKw0+sbn5xp0vRKrdiFkDJ9CKiuNePylsskmkd7HhTFEWJ6WC7NtZfDbdAqMI/E
fNeKRod42Wf909Tfz8lhRbnBbg1RdwWI1OgSHB/RELfsljbdsyge5jnY42HXDD7icJdrvMPleIUH
EUJCj5i8Gptrta6mH+A8kYtIkcVtJsOuoKHI7jCABg/ojTNiaP1ZMhTO+knpPBy7Cc7pbvXWsOFT
kd9DjrjrBxQn63hMm/NieFrLIM4B5vYDAIAxM7lKTJ5d6oEbLbuwFiyijdqNQ3Ct6hIu/IUXzCQS
SlE8tl7GdnEGVn1svI/KsjYlSkwbtIZkh6x+pWtqpEjM6G9QzsKhDS5YdhWkq+nm/LxYDgS317q/
KDRcLvHFDy6sdG4oP8+COpydvl+HPeb3qSoNInOYAFohKtlYRC8mt2v4BYSLnZ/VYZZFGORBrGZg
PIs2uGyNqnojABS6eowmQWIsIZOVIuauiqlt4Rrkxq/jWbKUkVoGk+XI2FOcY7ecHVt5GPFzTatQ
wM1NpMnXyzb4KrEyjaiNyyHMpifAsuxsVoROYAhvZCcbEQZs02QZpJDzbJ2NmEej+y+FPWg2nXE5
RaK/JjTbYnvk431QwxdLbaA8YwDXAUVrdr50BvWvU95ECdtZdVcIa3CqYSvIDEAnAP2HRX5JwJs9
7GZWFjDU+dT7Dc/ctlDyE4O0PRUKruMaWqeMTIuozxaj7DNaIXQIYZL0BdzErISHtr0kZWoELF6o
u0SkEVO5cdoZXL227WiCNgkb+zCtNILDiuahDieWm7RyxmYs1p0yaf4paKcoo9NODoVJqruqeSXW
R+kSwKu66wUD12UsFuxz6o7rBKiQ03CE4KuqynRqNoH8jKqLtIwouFASPPvgMXNVWEw0atASrzOJ
0pJFLrksqx78+wWLIK66Zt/AS1B9NiSLwephQmWciNuMvfK2AoAzhGtdmIEWIctUSJrJrKK/I+PV
MJ88CA6ulF8COh7LDPzdtmZNycGRqwQBDGF0HyyNUeCCjCZGyGDD8sda3QXyQbtmXyIZ5hBC7ITD
JaO9SbPeJF5vhmE8fc9oVWxkmhnp6WZdleGwHikfWKLvq/4JVclxbjcTAtqSUZOBUZPyMpg/+dlH
g/yy6Dehn4Z+CVVRRsP82mXnPRF71F7meRHZOQ1bXYVkDq6LxQKMyU09zJtU4cspeSH6BSBbkOWm
a2S+adLbxmK2E5ZsoI581ogoScYX29DdqspwAMDS1VWougNHl1LeTu1gquyLT56q9nLtr/r0nMwo
1FUQynK+Uf0UB0V565Lp/uTpeuyihHeArfpwaqsryepzBUys8dIkRWmc2tctBoz7uarv8yILaRqE
ys/zdUl7HolSJaVpKQH4zTUoGs0nNfCvfZdUcVdDzvLtcJ4C4Tfl1NFthrL1iWu6lUsRLX2fRrQG
87ZAYPd9qfGGlF5HFcltZNnAzKhXFAExs7GXcCHqKX2ZRbOGWQarAGapdroYrsRiPxeaRrYs4mEa
LqB8UW5T7suw5GyMs1GJe7WUzW1bJPSsGBEzRZ3KO4yC/LnvhrOiGwDO+aAz8wBYNNS9B2y8zJCe
K3KvnD5HvPKGZuMlhO6jSm1c5sVi+ko/2nGk8bzym8YG2a5I4NZ7FAxGBj6Dew84Jp/mS+LW65Sm
+FOQZLXJyvk1Z6A4DROnt4ku5rMgV9M5Q82uTNBF2s3VRqB12DpAhYYt051HcBg+KKIgb++6ilyM
2sXE5/eq4Yec4tSsXjwMioPn09RoNj6zFZZKZm8Q6o9DmZy3vt/rArK0tnEtxwNNBFwSt75l47ga
wr0LJRT6DagoLsw5cabLux4A4TwcMqunY0H007KusVzL3uR6uhG1dBvqu86sXD9YF3xK+MIhGWSb
puUvyC+fB2ThaiSXugLUsch9u4pwAVBYLgkNe9Z+Tnv8lsrFRXlP2nBN4LNC+zcQkra5QtdrxkYD
VHYxYw06Q1HhzgQKJCPG6BVX9KGZ9RjWCcQggb9WUwP0aJljIJU3pGNfp/JZrs4CDGFdREftD11S
byc/RGXDb+rcPeoyf2wrVz3qIYBY3om2BmLd9xeWTxkypUvccRzLeQjnEfDcpEi58QAfI2ab7gIh
ANF53c5HPLgybFtJ94nGRW1y1g7h4OkhX1h/PldBFw+1W6M1U2l40uCMz3wTVSUaj0BxdgnVt/kA
Uthgwxz1hzydNjYvD4TybVsCySDzTi0jNVVBNgiDc7EZxytPXRaK3s27vAA+gnT6yIOanfHRtxtB
G/qQdct0EHwegYU7flUV6IGMXXdMOmrP/OK6qMp5FzkywIE3DXscVL6eDwAHE+c3gGW7mCSIF2Hh
QYZpebVe6Vo/DoCgtiAWfAVtSoesVTtWBvVGqDbdgrrmQu5Ile0UGq4XZ4F9cSxiRl0dwwbosexT
vV0Eq8NAASaHyy822YncoqEaI700x5IxZrAf96pm63kyZFNoSQrocVibs2Zu+W5q82ckBvyKsiRW
AzsWOAOvAv0tXIYTVz5l3GwFmAeXtRjwFiVAP2gXugrgu5+NHJKTe0eZG0/RrzZ2bPfSA0TI0l0l
TvJngMOx4cexCQ5B1rUmW4fHSiBTa7cjbR3aEWBz10Z+ENtlXJ6qRisQSJP5iNK22Y59sl2Bo1Td
tA24D4N0CR2b925MnkaG1itZoVNgPtbpzdLKKECvE+dhmrUGS2qcT8M+eCSQUWVx59Q5Le48fhgA
RJNpes4Hssuq6bof5E5AEN4EKyiKRbpN3HJg2H7WTPdpWIzirvA4Bu3dJKB2pmwMUT8YngOBs/4L
GfoynCka9xXrr4qV3kzDvgt+zKLXDjSyBkLmnJbxlGBDh/ksaYpPmVxMt44RdeuuHssJIGx7nGUd
tll9IUt5bFh7IPkYOZdtrLWxIHloJx8OvY1AeQUOMl2AL9KA3Cog/NIPkyGte5LdCs7d+3jxbSRd
NccJmoUJGgAERTZeBQGPWzcc2hokW+FAAFrhwgDMWKcnxrJ7DcpTlWXXI0dH0LC8EWS+qbPlgC29
P51BToAnUnzWoWPegVIQlFvaJJ+AVFwU481i82gu5OlUq7gOcFTMfFdC5rUQ5ro5Q0fc2GOFyHaY
rquRbtoExPgEf22wN0uXjyGtpk1SZB0wM+jy6uXVTHncFfmZUL4z+oT6ACoLuppihriNVsAetRlI
GaYg4q3VYpq2CHFWhwMSsay0qQHwOA+Y1NpQLy4kBJh5Lost6afbdplDp+slxMB9G5DYZH+Z4PTM
Ze5LsJAQhIZIAbSSIu7B7DkRYV3n0TDquF0gluDS3azJFAUgUYWaN/V2TNo2dgPsICtTtNMemHvn
xnU/W/Ekmd+vdjR56cNa8cgDEWJ9GdNy3GtXngMg2yT9bFDVHaD+EPXz7aC622Z0kRodgA8cj2lp
0rWWRrgvbuVjWHT2MlvS3UmDbVp/nuNemFTVkCopiZ2fbse8h4PLASEvtn3q1HEeyaWQmU23yk4l
ZK556jJQQDmE+GZlzQHjpsFw0F3ezLOxVDZzA5qwEA+57WcK1Bf0HAxnQNuJMANljoAC0MlzWnWm
kJ2aYmmnUxiUBCoMTehyxVxvamRne2xEkJeb0Vn5glaJH9wCdSxgRM3S8otWa4gEPhiLEceowr27
7Kd8LoB3LUyWYa5dABRTT7PbU8DldqNy4SD5VVWSPZM1LZIi5GuwSB+5EUJvCQtaSbuvT3kDLAqF
hM2k84VuZyjX5MCquASFpUkyqAqYtUoURKjU2X7dQZxsQD9oqs6OewGVLWBLtmfBl3we1ASJBDzm
GsrawIXKNJhVZ+oa+koOqJjncjvlEBZNMvCk+BQUaQdCufPCFaCT8il4opmk5WBmxicgaes0D5CY
uzbz+HxMAspLA2o7bCOsve96urVDsrIb3S6uOVGxwNkIKaGThy6Y0HA2qLFkt4UuUd1EazIiYKd8
Lf1MDTT7JNUYBoMcyiqak5UOB4WWKTj2qkJzVI5Joa8CJgFe/a6g+UcFQnSq//2uPigJbJ5RRSQV
SkhKoeno9/VBGzQAT0b7TBZXLFuWTUjdpE1WAauuO51e8mCtxSvzxSIgk7SzgzISSK5gWWqYg2LY
WZ7WLGlBqGoUzY45GDgL2dInDDgy4JDkKmmhubIwrADPbfYJHnQBtTXPq4aaOcC+u24CvuD5XogG
inVRN+FB3mQ9FHD0Re2mgqEjIhPhTdj6NlCzDLPClqTfLm1TiA5kCjVYAAp5y/I17LOk0lDhHBc7
5FDxTKzIqk0Cekx/SAjtgwrkZ94DxavbiRW7OejEa66H5dWDYK4ihAa5wgniqSevFmqC1UUFK1oB
7/cB6K0GCoIzFDYQYi04elnh8nJOGjLcJhPwq0Of86WjoIEOlodTCkDoSzCwImdG9FJpoB2pnqZX
xhcg+mbNKy+3WYsqe9OxIXkqxj7TIZ3qGb0mQVEX5ZZp241BiCGQta9Zn0ygFCWqWRwIVFJTCZGc
Nue8w1DJrdhk/bGZlAb5OcslyG5wbzciUPpLk3WojkiAMp+HgcepuIESAgTVoPVVse97LLtzG4g1
v0NFwKfnzuYAWvoh7YJYWBvYC7hL8D26wltX0CqzCt0Cj5zQnltJ0ytnC1udadZOoFJ2GW5B+Bt0
g4wYerEhwaBtb0idpAtIXQjyJ7czJfulHQL3NRlpo61BdljIl5Mw7D934woyu+ibafrJ83/uMvjZ
9X+qlb/UzdJBsPy5xfjXP/9x/kvf8o+9sb89PzUp//bXxfPYv7Xvf3L60K+/ge/8/OFTE8E3f/xL
P8P/0LHwUxP0/zD4X7YzYCj+/9ri/C/tDD92NT1/08pwmvBTKwNWHzkSSisFPc+IKQXdCj81MkAn
KIZWBThXaEtgGlpCf+1jYPIj0pwgSSCEcM4EtFP83McALQ5MnZoVBRIaoopm/099DN92MUiE4euC
QY81g3YKIhm0w/w+StXctWsPrRhmrak2BX9cwIlAqp8gFdtVmLFyZ52ktwxtZAUwrXG+NKUQWzmw
B4WmkAwTXK91u072zbd5Gv7Okn8QR8m7BUIPCDQPKg01ZyipYiCS3y6wqzI/jC73Zu6hKi37ND13
Ip82E25P0ln92M9svaK9Q6PJJgHpDNLtNpsrtp+TtnkkasRHWkDdyBV8X3P0qKZJf2Y5qHHjUL8k
DRPHfkY4VNaVkVtzYjAp0v0wMigWuEVCevblsaJFtvn3ezs5xe9ShCRIaWhWgQ4SaD0VTDBwgN8b
P58stO5lFLQ6ARAmZyTfSaj67XKEywP8DwlrEigG1FTFYwIFmjp/8VU53GStW/Z1VrQbKGxZwJEL
OzgGgdTCS/Z147/++5WeWmq+XalGEjproM+FQnkV/PnblZbo5J1Q+/q/hJxZc6Q4t7V/ERFCIIRu
gSTntDNtl+26Iaqqq5kRIAFCv/6szHq/742uPqf7JsOuIXLSsPdaz9qRFab/lDn/tMVqzjJQaluM
07Svcsh+vWMTqcPg3aLzO6JJHGC7hk0a5pLu3IKUGzv5eyy57sqaZgdLttnIqV+/jvkCB/EzU4Ze
Aduom/b6V4hVDP1xOFcw1FW51WL9PnhlVDRTtldDQYNtVpQdJEQ1PYXqg/hB8AqfXKec1Gfur+Ex
mwInHby8LZJ2HGPK0QSUHTUJmRt5UIb/6ehwembN3I5RF0I1cXy7vOBo7aOhsanOoGbqqZp+kaO/
cKf/ZVXft/bvn6cIvQDHQUioh93318/TOrR3NZxHOHTO0zJVYVTX/ZoI6ZgUom4Fh1DsqyHb67Vz
T+XIXteiq3aV6+LarYL1ysPp45+/Y/fv37EL2MrzQmC63v1Y+OtrGurRnWHl2MgbfPO8jI45ddZ+
6Y3Vl0UT59wZiGU2uM11/6cdahgTDQpWKNXvcnLJvxVQf385ICRDbBIuOA4g/tvL6YaR1oMhU6SG
/osfjjTpXWj3c5F/lxbWh2fmXddO61uYffMXpz4ulNO08zSPWwll4p8/nb9Wc3gVd9QMljpFRUex
ZX/7wsSaBVKiaYG4eMeBCpToFOv4ea1J++y71bMwub//5+f82/kAqAxXAHfpfZXcacW/fiNgO6oK
G1JGXHZvwJqw4bwhj7vZx3LV64TWKvP1vihLOC8odF8mO4q0heWQls0Hg5xyalzBr4PvflC3yPaF
ayH2g4H/t1P6/kr+W+zimsJni0UDqjL0fLD0v8FwHSi2u1Eso5V573ldutFgXO/suvOn6tyyAPrm
qO2w9N6bL+vE5CK7BYvODtU0fToExWWn/OU4WfoeogkuYJTUdlOHWHWq9Q5TP8sLacdbOE8GxyD0
OC3qJ9ObL8IAPGEoj6JVu/J99QfzLysxuLOGf313uHhYwKnPcE3eL+2/fg/lQktTe7qPmrEWe4fy
7aK98RnRKzQSZbZEw8pfMwhXL8qR+Sl0MnQoXf+TrC293v/O9KV8yTvqHCWXRZJ7pbNZir7aoL8Z
nkm2JtPgFS+1DH6iRKtOfEaZXbiZTdtxhoI0h9eJjTBuHfmRCdntnKD6umSLep1DvrW1OWYNMW+g
Xbu0Oo0mVJuWr2LnTx2YAmrzOBOEHQbOu5c28y6oj/lOZVSmHoUfPLO63hVk+Hyc7rCgTNLWZ6fN
IESAG4gGv3b38wRSr2VnV+TeWwNFZiZecZbtRKLHOTBm3ESdbW0E+7Pe9WqZD2Gw4PTu5QT9ouj3
gxnZi1rD19DpRNrAfUenJ7x3QobNXPMSXbzUN5ws9glGy94AXd/1EqweTgJ56ScCiYiuJ79uUA7M
M0ktoL0NAJ5xVzFDI7UU+TnvJh2v4wJVE0++p3cvR5dPE263vbOE+bmnN+Fq7wyZxInKvu5TOTZV
0nuZvw+DoNhMgV9d5hlCRggyLp3vi8/cH5hdYpg86lVTPkc2C8hpzdtApa7v9Ac9OnTnO/4aW3QS
x36lH07gZUfaFs5RQP1LBx+2B2WjeHo8DNaIjZPh0jdDVySVMInpO/ITRdmhY3+g4v8qqZbXFnGt
YxuAExvqYYHnRHk8DyEInXF6UlNO9qCWwM2AKzgXWUaw2XRSa/+nnL0BumxexZ3V+UkSFBlEgjXs
G4vvGz/JVcV1N8mrrj7VItpXRZdp8+uAYW5bxKLk47Vb+bBjUrFoYTQpw8H9yMMChicIq6v2tY+v
fCjjuu+ANJXC2/OZgjbRMOidtflj7PzxGvYxwDZoA/eF3ki/fRLOuMsyb0/tMH9Cly8jT2gAH0QN
x2qa+9NQrt976QV/tN2waWrn/NgIIQtzQIG7Qsr6qEhjtwZLGGgWGsxHsYBunj85OWdoixYGldF9
q3IGO93kHYzusN2wiqRFnj1bfIV1hONqOdQyY8d6wc0baol9KcBxDaTcBiDCTvA3dNr56OTA9I47
EWY2RkGHU+1e5zz+KxR8fnXCzNu5eRHsh4oHRyfov5Rirk5Tz4JUDlmwlcR+AIy2h9HR89Y0WL5w
t/KDHdi08UTO8M/4JyxQdgxQyOVLfWrvD2vh1akZq+CUZ91WaZ+9PJ6b6CA4tXQesIZ1uXUatUSl
DEYolauFnGh+IovWf9ZhHsTW4zpWYTe+4U7RMWEq2Dz+F8wRdqw8GRwWoX+WNFySLHfkplwqmUgJ
LSuUOts9ymmP0g5eOvdfZsBdrbvYrc8CkBfcrPFIbZ/6gYSi1pY4UVxF4d0WB+1N7Ws9e+2LKZ9y
PxeRV8/s+HgH+TS9CDWlYwcrq3WAJpQB4c9TDSvTsqz4AnGrjirpmo1Hpx+Vhbev5hHoLK6Vcz/Y
49Sx8WRp18UQA4Dr5U24z/xVbXoXtrhTXCHilcB22++5ZP676NfPIS/3vhrX50lV9ck6/ZzMxQgz
TxSbQdrlEBb2IjLSXCxw37TKdJWUJalu0ADTehJyp5zF7jzw0UehxbTLfuSNCfZ92fMnG7SHrB/I
samcr9UMQsW4vEtmaHlP9cqBCxAvyYwJUyiFxUmRzIsWwzp0Xe7y+fhJtcXyha3zh1vebWd7HqBX
Xfy1yOJf12PYqWCnc6jzBe/KNLDt/Mpz0ccepP6elPMNu++Ts3VNB6rZ1ivdPK04HVKfhXJHWBFE
vZyz43h/4K5ck7EkfZyxoE1nZIMjynExeeZ7yXwDVM3xXwqTbfzZF3tsG3YsB5cdYRR18DPvFzyo
B21b54D2oduuHRs2TjPVcV8ZcfZKSLfKdCAhdL+ldb/sSVn/ObS2P+TVqiO3dMsLkZlK6lzfamf+
QlAY7fNqoYe8bnG+hCa/+QMDJT5545eM198zhaNcA/GUrO/S2ev6fTGByc36sXhxHb4hxhxULefX
wKggZYfRMnYU0NxT0ODr19J5MtNyyeT0PKoWm5yqYguoxkSzZ+Gs0GLrP/qCAkra6dGViACWdJmT
uC758qwaf+NWrrpQUi5JPtfAZzS85XECfNU6lyXABQxd+Imgrt72jndhZB6vdxIv4SuX6dSs4uSz
40rcbNNb0YNQmsNU9As7ZlB5wf55JhGtAPh1wIaYnkvWrc8WhVMaErmrwk6ApgzLBPZacehLUP46
zA45196tRy+RNLk7b9ZKLtvp7vrrfldwEzOgjqfHAyhzE3dQFCNZNMXWUhiCnuiLk+v1dcwrebQh
+J2GNHXE6lJsWjYu50NXFerU3x8YAY4TcmNS8MPqxnLBU6l3JfICzlgkCsrTW1sBLGq9DBiDxkIR
MLdrvzXxDM3qDcayFUt+Ad0WYRkiNFCp+QkvkKdK9/bFLcqn0Zl3swQXI6n4vqB4isP7R6RM4G0C
butTMYj6NALfzL3CHoe8rW9sAgUPNOYFgnMX2UHIvayCCQi0o1MA2OeFwfOtcaO/hkMG1XRsmrRy
eycpkaI4gSmt9jWhewPJ8USGcDyNOftRdGN70a4TQUj2X9Qi86Rf1vFqnfxt6LiKe9G6t17zZYNE
R71rg65Osm7yVbryEVr5YFDlMdjgXi2PIFDHU8CZG1eT1tvFKOcA8bZO+jYb8PZKGiucsrEpsulY
V6F8x4ZOAzm1N8RJXsUAh2DMYPJIT91Pmyq/tqWHdVB5b2G9uJumvxkT1FdL+MuUF23y6Abm5q40
5zmK9aVfnheFp0AVY5Opn6rNZAb7pXXptiohozy52Wz/mENUU5IfUNug4M1XCyu07xJ5f+tel9/W
uygw+w2ugRC+nx2CS1iJ7gn42atbzOWmqIp8B7ZWPVPvKUc0Aw6TvASBwn3H1nbTZ7oEppfFLlSF
kztkSwopKIOfV+qbVZmD/beU28q3H2E1/BFyp0vpKLCaZqmr7RyMPgQam8xDo+CZYeu6c0DfkDpQ
G92Wb8ZMH54Rt3Dpuld1v41UUUCqiEIl1ttIivxYliGMRAIei/kZ3U85vq5/buco+b2NCNAhER/C
cchZELj0r22ECNDje24HfaksD8SGdNtORt/Q5RVJ45iv8JaHY+GEICOLKplDVW9QMKqnx0Pe8I1m
fn5V0whWCB94UVLvMPQB29Nl3FaN/RdB4G89XcB9aBMcEiHFqf275kOXgTTggilauWaNG2jlZ2rL
bKdars6yzC7+HMyXOgRnI/3VPP/zp+X+7ekFAqlQyAD2uAEP+W8tZdjzQlCe6ajuNfIAfVmkpcjn
uERSCtYyGXd+MTRojcP8WJVCXfiUgi0oZJ9SkAanmbt2N4WBiqBSwOddC7SQfJSXrAJT/88v1vvb
VysCfhcqBQs5Ima/v9g8a/1ZVzDKSyDm8VwHgM1Rvxg5HxG9nUG+1reBZl5S6nx+M3AGGku993uV
c6oxGSPmc7tGjyISR2aR2MVXEW1rsxfaF9vQYWHsKyDEiIX8sZSqfWmVQj8zZ2VaKMI+Ry5wScLN
K5R10rAQ/r9JVn9/iwLNL0ZD+FCmERn+TSleHFOZtg4tuDtUlNbgpoxXB6prKBYJSAWcnndfrQ5X
w8bvHBEzgBPHf/6g/yacISmLuSAiCBmehgNm+OseAhSGZsLnFl4RIMPJqWYdkREBiLkKr2PYQBh5
XA6VFTRyoGwnmTcOB2aAqofB8IdFZAWHRtn9ywr4m3p2f2Ewa3ngI2ONTOBvL8yKlTodTlGgEW1z
0q17knTqLkAXBpSk5Yt0mx8gptHwdWWdNGPl7yddz1HL/fxMuCf/5ZOCiP/bcYMwPTLfHElYBI2J
7/22gfJCdoHKgCLTClC9lNtfGoOI6ar7hJlsOQzupLa5r8inDvsfRPD5BWjutO9Eg5QaEFWZQ4Aj
fXXQtGkOTgGKJhJs2lnjAKNuumtXLe4Zdm3cNGwaI9XQCOqc+FJ0zaGepAUKo+xzkMmfpQrqw2DC
FzWM6km3efv0kImDr3Nu5KWSArTNo0Jgjr8DZ83QtrvBpSrqavfYGY9GK5wdhTYU28Pmxfdf4tKv
mrgM3XJbls545Vp84rO9NRrSpXSzBb3mEZAw3kpZ+q91IJ4eSsNodXOl4QfZ/FKALXjGqHd69zVf
QKE2ekGhem/xjMu+j2adwahp7w0prmfZW4WsoyCnDPZzVA7wxJV/ofcHSdFV/6cXnQtvj6KNAQqt
6k1vNETeEbmzeFSw6acSzHQfcPPD7/5U6Mp+LvNcAYIAj+uJtjzKvNZPIBHRawuyb+wk92vFWqSm
zj76r7Im+vZ4K8QRuznM6CGgOC9chp6iLBgDpIuIZKhFfwNS/2eTKZ0WLJP7zpFNtAgy3Ah884NC
kASXDUcoAbmntDWg29AW/dSeG5OaAzhZWz/2KyqBIC/teRTjLWiG9Zu/Vmhcykm8ZwY4UD625nVB
AiFxTaeBcCWeQU/sQeIGiT2uH/lazRE1bp0SGxTxdF9Dq0GcLb/X5G7Yva4tpA/PDruiJlCLsL8p
Cn9UDNMIfhJF0MQXoAF8OXmr0GdfhUevKYYjz29T65hnrhtzogXR8EHEiMTA5CfYcib2XBmLewFQ
17x9hVnya9lwh6Tu2HmIIVbuaQiaPiIBsjxVIb7WskRF5v4Qvdtju/rkZCQyA7b1lsNY3gl0fHl7
n5YRor/YxsG67P2xunQM3nsJsWcUM4+9FbnIgUsslcJLQfK42CQQtIG/jT8GEtK3ubP55f//pls/
h319D2Tc40jqju8ts+FfQjVhY9AwKle32j2ehDiUIAApNRbqeq0VWTZLI38GjsfjOisBnhvv9ujc
FzS9hwJ45ymATJz0FhnbkTR+6vvym6DI8JRu5WwzbzbIvZBlXwyAbO3E7NPYunny63C1Miw3nHjv
ted3xzUs9vPi5CckSGg0FkuDDQjICPvTBUZr2Wbusvmd9cvF1P74nFVdFS8V/aOFN/ZSNOice42o
HvqGbaMb9gLADbeXcP8YKvaKxt+/wCj30RqW70HOzIm1WIlIQd4yZ1b7GfRkkbgjsn5OX55s3Zzn
+xIYl1qkXIwoANygeA09rY6804C7EZFTxzIDy5TV9mD8iZyszz//sxIGPl0s5vPEsrhTisC7EZIK
j8ix5eesiEavZycpQLkh9XLWVdg+49Zp4QEsyHmAwkybHCmbilrgaqTRtyJXgE8CkicIiV/NlMvz
40GNgzwDs8FKEg3dk6AtX4IubttgfjFrxdGgIpQIZkBenBYKrqd6tu0mxB8nbs6w2ejeDVOG5jN+
dOahhTf5uJYDjWNiMeE2mBFBAqms0serby15rQaJJMX9vXThpc5EXN3vzGzeV2OYbX3KzZeQZncM
iiaPo9YumdrAFcqR9s28w8yXJrUBtNcwuDSeWVGrggwb2agOj/a45VBaJ6ASv07rYqUgob3hGUkr
5AwV3T6eXIWhsxX4tgGAe/bkkXZrZXUEyCUvQxFeCav8Q+BTZOCEBqS0IiaGQPgzqX2LYysDaeyN
55CUY4y87rA1MKBAfgbrFobFhuSIf/pqxnbP2TdmNX2rdNZeVsu/Wc6L40i8BvmNip8p9sgZcWjg
E6TCn61Ddmwymx3ZOLkbgE5e0mS93Bf+2O00QzrIg0aSUJX3p6JmKtHdtO6aBuGukThFCnR7TbCu
q1snOdqQRzHyqNTvak7ZeM5zpT27hb3UI3aMM82OSPoIY7o7HL6tmcFOGPSqIo2aGv6A90Jc75Ch
zt0OnHVgM73jOkngomC+49VMO6cyZOPIAiHkuf5GoG9vjOoQJO/rL2zJ6Ca8I+4dr+rtkAdN0sF5
PEJyf3oUScVSubuSDnSnFoW4s7Unf/FrBPkdleZ9H169qUcqd1h+eOjWrzJ3kaUO0Gj7TePFWZiR
K4UEmM5NO5yARIOdv/tNXkvqBPFzxKbC5oezjk3MpMl3D2VDeQXyIPebE3HhDxosNuKsHxNdefP7
TD7ywVyMKpBlmtvviDKuPxvzus7za9ca/c2p7GXq/uh6WIBk6MaN8zgkvAEmsV926lOvK4oRV3XP
I9K9rAvAxPUERphFKNbDsJaPYPJu664aTHajfdsj7VJSu1uHALQ5XtWE9310qzoqkAxIx9wZTyhu
5bGiPd7yQn5wvwkPQHPEUaFxk4pCjZnm6TiXJD8Ca47RrvONCsb8ZdWsRdJstp9dlb/mReSCGb/6
qzdv4TnMcSiyMOFhwTdi3k2sLL+367Ij2CvXFRcxrokePHZzv8doM+ttOyxTVM2fWc3Kd+KpPfLg
AHQX1z06fo64LjqquEZEEqklfz640s/xKSEIi6MQwqpbbGnHSBNbuDLILEPidtX1Yej4XbFvwvIw
qHneEeTEkcED5hHrUaKcEAMMocX/s5lrZFIs7nnYjWnbZ7kbUYOUdbPIU0BbidRY1e5LCtRoj+3Q
Ii2AlmAsfOgHqISBPo6g3UBCxY9WLAdjuBYTzE0UqwCXTPG0NuH41Gn/iG94uyxWvpcyL04LNmak
QHJHXrDWtykT76ap50/AdYD6IQq/Ur4MsSfNGyPQx/xBFC+yz4brEGwd58/cJQ1uaRSkMEt54vcg
AS2Ry87VZZ88JJOq+cKDzomQle8/mx48d9u5CJmrkHsbzCmAyrYWz11WwwRC5jx2cN7t53YC8+0e
lwapNXu3xloJcBS8IUvr+2Ey3V/aJDSEuubdMX5zmNhizkWZn0fuyFfKEPSdl+GzhQD98N9cb0XI
3gbyzN0hjHMxL3uEmHG41Dz3tvUA8cMn9adF0ZCiSgMxNwLqre5VTT9hZZFp+DV45v/kFdBZ/d7+
oZtAJ4HJOgGaLx7+Ll5Qv61H39UkmkuJ8pVR39y7VBRYtfL3zkPjmkcMEnDcdT0GGC8ShKu3x0m2
Hs/KsOm7A1EcMT/Ehxa+dECDW/+yFIacFoTBKh/0vWrzb5ogrOzHLsLwJzOP85B0iBDzPAjSfG31
MWxJuYc0HiJHFujk8WtD5//8BXpkF5W4/jINNkcD4rb7oMjoyUciMdWi9Z94i1K01LSG64ChJFI1
r73hIVIBRYcYlKiQJ48d4vHIu98P7v0Bsu66MZzXGxHAoULPM1xWKeZn2vagd/2sfwna4mvJp58Z
A5wuJ1SofuMNV28tyJ2BSa2j5fm/D2VbgbJayQDUHxKXJ+yCaKZwELUB5NTt/WnlP8TiIle+TqlX
awxWQXseY0CJ/zYgdId5J+s2nzuOrCUMNQYKcUfW+9QHW7omcs3RK8d6/1BtOryjMsf5bYWdd1mg
wrjnk/sq3TDcOtn67BbSwwWCRSgWgmjsDBWtC9pvba2yy+PB8QqFqOYSLQTsO2mgXf3344GL9S0c
lnH3OAHYUJwGlOd7xOgRVRfrVwZOed/eL4YgXxEFkxume/Uqito8++Alf7CRjBGnmbzKmZkj7ZAw
cKY+x/Hnt7uHlAdXCkq/ObftWB577f1c+8k+r0X1o15wRU0+bZ64MMUvWwh6+AVO373xNl9kK5GP
YQhh3Osda0hwKarpKtvQbBbRtwl22XjK+Dge+Gh2zDuBJ3a+qpn7G97UWYIkVRNlg37lFUeUj5Uf
zIT9nkiYw7A0oaOKuUWXnZk7Kfs+jYafi4Vj3bSgcwmkrb3TlnZXCQWP6uF//pGLoPul7rX1tKak
wAQR5VagfaHJntXdS5fTmqeFJECfqx4x/VHUl3Ai24dTho46CXwHQ1+mFS5+QZDUZ5LGtsqmPayE
78bo+lDQRT0hKpBForNb6TtqU81TfYX6blfou85M1/d+nLYCYaSNO8wGffgQd27Lfsw4IjEP4T+1
8SrI9KuhKhbfS8AsEtxODS+fqvtzlM2MpEuLekoEPzFzZXknQbnvZL3/5SXXmL7x0ofBhy0NgKfC
/bMZPXIK8hE8BWl3DsGopahD4HyrzT0zlhNnN95/gsnl7KwqM8SgaR7npA2P81rMCN5W9QVx1N3k
DvWGOlYdCZvXlDmavaCa7WNTrzg0kUW/rqXx3pke3xpdrrjeMAKJOdlL7WTOOzHZB6+dF1G09uvI
vKMp6/ItW2r3UJbooMea7AZYLa/SR6trUWU8ZYp0z87KEqHGNwuu8CeBvT13a4AbHo6Go8vwJxKr
SKBmZyqD8tkYJV6dMRHIqhM7KrtZdA4a36ng20Cyg2lbFbepIuGOVZ2frFbsAYFCpwbVtnFYzjZ0
RNpZYNjcIRCN3NWhv8RLmLlYdKtOPAiIiZeJMq2R24Hy34apqoZuA6YOkl0z8KiZZg8A0e5BYbRA
gjEFx8l3vq+CA/ImwZb55YxtiFu8GdOm+47xMBt8D+sHJs0AjwsWRDnvdOi4GMQbqvp5Cstg85DT
Jz64O9vCSMowiChnNYZEWWaeIUvorRDZEcT0t96M+haQTp1sx25j3UxbVU88mogTotO0dEp/XbYK
mUNcamiSFPbY+fFTSel5wODUXxWFZwYM/PD2Oe6P2Na52Oi1LZ4ny/PnBrnKVFLk6h6/lp6PYKrs
5j3ydRO4iBUi8aJf/fs6IY7porz1MeZqDWf0uKLYoWgdntceAkFN1j2YdP0qPfZ9HZA0QhYnuxKl
NxhjNWyI9jp0Af24HzugslIBvUB+65jBb2bC7KDjVJdymkA2jvWHDHR+hqVfwvOYPAxcaN0vyNV6
ftm/02JIaT1haEaVhReE83hiYLy+ZvDD+756e1zuj4dwhcU98DNeRHGeuZpfi7xFehERgqOi4h0N
TbNfHwVc4Pk6zkaQDxgQsl0nsK/1YjbTAFfduMWw0bzMoEGV7olBVku4v5Ck8VykXDIHpyGdGxSv
yByXzAWs4Bh1nRqL6F0Gw/VB4+TyhSqnP6NUjRevWG8dclCHwqkjLZDVb1C5RRgXZSBk5PnNXd/H
jPpgHxak2ENAOUGFkQ5lhoEcBCMpQsRSoCWZbBfWtnlyCydx1ewd0HH4CSKt2Ophr1AaMZiDqkFO
fZT1jTsuOP18qBMJ4y/K2epc5rzpIn7PLFR9QS/QzTA+JsNYoRoDg+ZQ22+o36MRwc7PMQhwOwfh
n0ayepMz0h8roC6YjoB0hosYJa49Pm2Ip+UrIDcS1WeCGMcHLuEucdGbHUD4Vx8+o0iLQ5YnY3Z8
CEwmf+CySDMTgtT+5Bft87DMU1yhAXXMxK8Z0jufFLLHJh9ugzRtUpAqxJ7Q7DDXXfzwfaZ29TZl
FeCtZO1mdVzMCOibCnFIBxHFVn1XmBo0RjRwBmRqIVEud2bVr8mftEEgB6mfg2D1csGtpJ9CQCeD
yIOzQ6cvVYePRt9nFtrFpU8IDXcRMThbYmLaNVkaVm4MwWA5Bbg3/dWfN7Dt0FSrxF8ETWa2iMNK
i5f5sYMX1DMRgLAywb07bmVb2/PjJxA22IKjZsei0McAHdu7QUh0wEiFlKusSuGfiHNhg0zvNWND
apCneQbHs+1pPp8pshEXYS0UpZxeVlF/0HuhjaLM7nlXvHtddu0RUMO4uHrcYJ5edS3vxTB3MJgq
F+xtXrSDEV6suj0eFIbNeT5xnx+/6SHwceZjWgwpeCLdsdgsa4UkmYBRFK8Lc9Nfv3eVtE+KTl/l
MmpUDuodlwHGRVCiBSxiAPLom5/AKzlPj5+Ge8TPdMUCY3VEuNKiccAwQ/aCCAkm1LXCHsc7ELc2
ViXd4nxg5hlmdOnSwbg5v17PAaJnNTI/5P5uad7JWy6KX3c99hFMBqPziIdB0iOVgvX9/6zCx42M
eHvsStxQMDgf5cGQAWsyZr25jWqf6doAKpLPi3cPt080u/Is488uphR1vNzlRgCiu58u4338FldF
e2hwbe1IXulYY5EcaIbk7+MT7BbkKd0+WAFsblZXZj81Jq1FFXazWZ31xqWtL66Tp79gOc3u8+DW
6kUFE5AHO5PEVzbcuZ2bxZ7iJM3Hkl250OxqKORYboSPDsgV+xqh/hSwRtQi6bI15TDsLACVi9/2
qWoqsVnI0CT+5NRnTzMaCVt9wCJSV204i1mAipTwjr14kzyQ/+HpvJojVZot+ouIwBXmtRvaqmVH
9oWQNBooTEHh4dff1Tpf3JeJo2PndENV5s69VyYBp9g6NvTmywepuPbm95dMOWDwBpSv1cnQk1Jv
39nQK0JfP0xkbzcIke5lfLWsunmxgiunRk13aVfuPWfInqZrQygWAAvDuoZ32g2DOx0ahCgCJi9d
Ire/Xh5xvWYLpFfKvJ6kazhY599f7KZuDw4QNq9cl9Mw39ZdqqmH1gZLetITvf3VlQYbyUQ+42Xt
TyIAPeM1mmOg6JUbt/y1DY3+resby+E/2fqqdI69399k/2ZANudhLsazp40A64P4GnCenltLuOdq
gHpiV+bDaJVgjB5tuYR7aYWMiiZx/v2ly+1PMQUNp6VNYLjWJZInNeDvA+hU2CrsxciPmRdwktQ8
TNi7s9jqhHvIB+5QMmn6sQokCJVRi9gp4N/k/XK7WnK5/f2joDF3kroJNQyawu9h8PuLRWobpkNX
R5Y/fuZBpi/TME63Yze8h+DVnq6ADMqb/tEvOF60X9yVrbfzmyI5Lan8+5/Psphp8pNrdYLfpYqL
mXh919fMTzt/2RU24Azy/MMGXkIez2M4xXmXjn+Y3Wfnwf7NqH5ixnffrqXVdsAov3WYVEUTSLcz
WI58v7QJJ7ia35zeDKLSa9Y736imfeZUE5ZF/qJcCMeOGY1Z0vo0vGszviaGZZKNXe3T749Yns5p
1yIqNyiRpD7mR77Kc36dG69pYaCyrMAqNVb3dHSHsy77V5WVy58xS+YD2MFm74vKuebEbnqznHZ5
qag/ttrC2rohWLzDYJr9eFP+3NSh/xGOjMp76cBMlClpT+7Rcy/yeaOvfpL//YhH4vfHYsj8g6NR
FYE3Aj8ZfLBTsAUrX1q3c6nGh3Uav5IenmFFr0d8uFD3TVtlu3BwHbLU/Bg4zpN0RXPRJsavZaAZ
tqiHCe2mPFUjIdu+UPgJnSyLyUdmT3Yuz8i76624ijuNdtW+YIo15nDIErm4j3NZuY8M4N9gOaib
3z/VreQeR7ybGzlU4r/ffCsmfS6V/t+PxJE1vmwjXkKVbVwpaIPdHn/SauDEXnEwZeYcp1WIattW
9Gb4xGrEkg0M1upP0vfeA5fr9vcnWa3FHwTwcIaP5bv9PgtX3gzUpLtUye8QZwJ2Ch7QrkmG07Ta
t+uynmEHEJSsvNjr5Y9hqfHRCxhYV7pLznVFINoh569NMHnheqjm5Wcp2hz15arSSWvytiFlB+di
b+1tk3Ph9+CGpWhEisNmsyBrbX6vTKmFuKGoUf8NMst1FDdzjkfnelwPcnnTpW5igCkASMtpeZvd
ab8IgBVTmv4Rc5VePBrwLe268V55c79ZhmW8q9ulpZG/okZyWtaagdBB6qyKy4Ubozdt+Zam8125
GMXBmqYebmoR3lgEeLZhWHSfngB0VqnleeggqogsYLJjt6AbKWQQ+toHKm91V418rh20hSZY+tPv
WUuQga5VlH089FHlV4gV//+Lw1Bj21ifYugNLnAkPd7f/WqZ1XNbDtPNHIK9moU0Hjyff6mVg3K6
eo1TyjFutp2clPUOWnGOMiKZJ7PvvD/uBCbOt+KWRyvb+KEiw7w2/5ys/WPmXvdkF929N2TYKMcm
e5DaHQ9NpR3yXNK5B3L72DJhjrt8Lf57A8rra9Clg764DHAGJ9332hkvq+c5915Wufe4NuEwKKA6
S1YdXe7Yt3rm6Vr18b+7VJIRK5KlvgwTrRD5avLCttN994CicJVlZrWtLcQJw8rmY5K+yqtTzusB
Nc5ZEMR1reHWeaV1Uy2MebSTvM20yZtWqvJeyKneTUl/11/n854kpN93uNEbT0ekuh4y4th739Dt
WWiD9vJqEIJHmkYLh3K+1eiZfe4lZ2VhaKGEco6/wwEf00bk2ARRVtUsRz9cd+Sk1EaLOfy59N3i
kvhvoZDkvn9jQieabHhT7bitBmv8Q+1tPmZtfUjTwL78HsyLnxjbSZXVwcHgR7jPvPktVptO+Ydk
Ch4QHydGPrK6AHpoXvm8mLzW+YYIVnjPozhEXrUU5/+UCrMLiofpevrM3EfHermWkeKJhGd7aCf0
5yWvzmnl34DU1Rda9+TBTi117xCkVfjSUC0Muf2dyTs+Wb6k6R+gwpJokRNcwlwea7LoD3LIGyLF
4/NSNMODs+LYBqu5Hb3K2aIGuvdlMR+qQRcXeInOvQOlQ4zrfIuZ900RwT8b80qwJ1H+g7IJLYuk
O3iKfFJ4/fOjh/DAAOn4+3f9/ql8KaAWpMzcubag0lgz3e9suY99eJcmIZN2F8U6LfVty1x9jzM5
hb6Mcf+3fpIe+Qsrh9DVeAPWO8blk0m9VS+Osf2vab/K77/DGHcZ3Nvrsbih+OSY8ldi+dVivvq2
eIfEyEDGKtpbkYKtUWtbXyr8i/GK2Tz+VVuHnKxBgvrNa7a1wsHbJUSJumsQbtaaGbDiiRvNfGEQ
qKFYI31E01hEFVi6069lPhv77JBP+QdEwva4LJ7c9mB4jxq9a5uUCC+iL6kTPdiwrpE/JsoANSrV
fY9J8zS3erq0E3ZJVOAdn+ynKvEa5V0JhudqvOub5u7X+2iYrQfJ0K3xNlIMkyBbbk2sz9xGVXqi
7CEI4Q0PdEf/soI5SoKJc2/bzfdaWNZdmpVfrYEw4zdW9uWqhfkadyOz9xdF7blViU8OpCB1p0re
D0u0XCcSiRflLlzh1CzGBVU78RBeoFKO463CMLeFOXCC64tmLr5GbxG7vLAe3Umi7GXMd3qP2d+S
3aAQ7ZIlGQ9hmCH/WPCgA3PeDyMecQUwMwrq7A0zZBG6d2wLUtsQf+XqmDlJg6LdoeDfh3DWBBq8
x6nddPB+6sk/VHT321E0Il4NMOhhSMbG5aZIpnB5Gpcpo/4jKiDsRu3XqpGxTHr+3dV+BlhB2EGi
SGVwYRbTXnfKKGnS5GfWMADHdf7Qeu1KGgjg5TJeQSYm8/86s98pSTHOrBzoGYiiccEIHzwGx77q
i7jvjTfmGfgcArg3BIWPKaAMgz4VK3rYRyatuwcanQFzunUMg4+WmnKeRma4zpVsoOp4kvmpK1s0
RVX+tRrqq7V4bk3EYQcBOMZ4MzO++s4mjf0VOKCYxfWh1ElcNF3BKGSIhymItNnM98hNW3vtnxm1
voHs+pCAWK5Ew9JRHSFkC/lw/O6SHxXOD4kcvlNnqq5NhqaZlBFPTnVKuzvPTOpdAjsJBThUx369
5gwSI9zRQP9kxhQDG4g0dJQW+xs6ibqtQNSV5Vs/zcmulwgkqcx9bPmFQGQliQs55F9huM05THw7
QrRH0i5oY1pzPnvG45r7JKYtMj1Kq4JzNtCb1qgYJIblROFYAJ9Mh8fA9ocLDMIgxjcE2rFlyDIv
0KZCrPfnToT1nlnFtPG1fL7q7DdwQZpoYEqQIgMFjndWRsbwJcDp0YTovGNoLptVtoj801rtbZ6z
EnCTp0M0wpFTxpzscE9g13IK+4gvaQa9FjlO9jBKt93P5nftBt+AtJYI245H1V3L+MqhXNfRjyTj
f98E0Zz4pG2dOVaV4TH+hdsWPLZd3kVGa3zmZhXji6M7h4hZe5ULAaKyt0CrYnOg4Jq65W/YeQJ2
j2uBm+VymUf0qqzL+wggdQQJutin8sobWgL/5M0H0Gfntg9xlax+AS56fi5BHR5mjyq25mrAS9GE
hEiUnYRY3eQ+raYbY7Ug3JbLT1IksAzRG8lQwLcSiJvGSoYgcc/WwGXsCXe6qGNqzMBUDJXteGxA
wolxuE/EcAyyq2u8Is83Elfzs7TZMEcMIzNndJwauGdQv55ItJQ3Ya72vTFoSicmMzYho+HKWAQ4
bW4tSpkILhMe5HLrFYBG7QlAn8JovnTFUSvB0Ym1wtLG09I0N1Moj1J3py7leGpAzGxIgD/2/A9j
6OVksDWsavTIg+EOd2YdDienOuJHQUQntpqTNe96j/yCaHbB39pKK7S5mTPIrHS8aj6xyXOXnYUy
tZriL6z4bkd6Cr4SciYnlYPE6I3O1vSKPDYMDXfPf6IC1JvMbL5rz8OXOWFmsb0WKutLYlrZFqgO
PkSjvMU0+BGY0zVKI++Hysrx9Sd8nQaTFKu8X/EZhi4s1bRknrTAra3+hhoIvhs8qiYD0rJm1QFy
H0RNblYGJd2gz0MjtqXnbxeV6WM1O0TTKjry0YUU5uQCrkn6ZJD4whgJ1LXDEjmmbnmENid3LSOO
eGj9V5zx/p3gO18xsEyDKG74xtXea/J/zTyWse/BwnT1vKMqC49hQFQ216OOcZUQIc33bm5yfs84
UJ3Bv/EK5ylLaqQqS91enRMRE/0BwhNkk36QToR9AyTj/IXoc1mBeoO89PCYAqA7m5QYXAzNwQhw
z4uEGhRwEPsVeF3X8DHLEOxMFjhIs70Q8AUe25d3nFnm3uULsu3V2pjr9NcmdEHP1hWRO9s/AN3s
KC9wZtaGutgCYx+idANZzOp3aQ343ktmIFX6K/Gb+tr7oOINxFBr5q6QkheYaEtYAoxhYENrWjEX
AWYKcmBvlqhcNdMg4P2kRBvfIJ45MvhP4DNuQgt8u3bbIU6SSe6TQKdofaixqQKO6jf9bdnzEiQu
wJu03gXRsDI98Ixq5CqhqV+mztqVGuUzzQ9toADnJIJ5dBEvElBtUmFewkETbCspvQshN53+Mzq8
AclC2Q6IVkd6stud0zAPz5JgV5Vr7OrQ26T5G0jMaG1t4HRVNmwWfGpPsu3fiefd+Y73JkT6go26
uQuDChADDw71cmRl0CG8+QG30rvJ4HfDLPDLMYTcdinlqyuKY5Z64iEfP0cOq6it28/KAqBdZRCU
ySjGjRy/1WRjPnJm7tjhOvaw1j/ySunOQxmLQD1Wy2BcV2OMKNZyMwG0dBNsrrNs7YPXdi++T3wG
9m0O33Et3QUcKDNl11vtyFP4i5HgJVjHXsW5+9cZKTCokRNAbf3ZciRTroJLlouk3DgQ1fdw+35E
G5DoTKxb3Ilqlxq3LW3wgbBSyZaLF/63z65tzrsmp3VZEUVR7YaVFm5SreIrknaEbBduLevd4xXF
D2ZxQ2MBsDUjE2oOgp4z7Fxmp3y1jBEIDYtN4mQV6Ebut6VDCUnn/lgBjdj2ef6FJQu3ryFv5iT8
xM6Da8+b+ITC9qSL7qYaOVC7MsW58ikkRVzg+QAV9Xfgt0Cwuyem+2Vs4SnBWJqRRplM956dK5EN
qEpVxPNwCJImXfqPiQprH9BJoktyjWKLcsYpwd8o772AZRFJ0wBATmEHM4oHA7k4fJVJZd3ikMcS
pP80a4ooZMAWdsS9VUxnB4v8H6W6ekeZilk8+MTiFGddEDmgirM+46mmizFaYI0ifCIW62+x2Blw
vUFGF0reQFK1qcQLgF/4t/AzgbjOurIHAVvlGyOn3BcBQNayXqO8mtkaoBhS9jlD7NZnWAnMKlj8
v2Nbv5vTPMZJw4S4HabYNvFMTgH8wgllkeRhf0PEO1kQ+ZLQe+0HLnIXLGbEDp3LmE94mLTxKsYX
2627KHTMB0zr1ga84RZP9a7xKQqymhqCtOMLQAWPFGSjNqMm7wm/gz41G6fdXGRvLE8BG12floVa
yyUiTfUe2yyFaEaopqUwGdUTTGsSgyfSaFFVQXTdGvDBOwB/bl0SLU84F6n9oDSSl7ChbHt9gP10
CQ6Sken1RXC5zSvp8ox34YObXpO+pb1nSvxx1YTKZPpu/GCTkB8FZJeiGq8MXEVO5H6iFjcNom46
KZhwTfrSVmlIswPddi7z79LEg1lbhkU+MdhNk+lFzLvsTe5lD64zpzeDDWib8fGqkPz6xEHIZ78I
HVNI3cXqEdn4n4nqBGIGh6lYNJWRyW9WtQ9sX3kplaePtvGdNbExRixLAWHXKW7WuY/ITBz6cXxt
dJvvkcEpvcqFl4ZQNZYD8Hq6fVpCAKmSIIxsub7dkE0JhnN9WALv5E3XiroMuzM1MAsmGJ4obvU8
pa3nmwKNaWpC9KxZcfP+z6JGc2/51oFYhAFjf/A3M48DDohDu87zHusCb0Dr7Bi2FUev34tV/u1Z
hHLQlr939WhFmT0SIlp5l6zC9A66748kTodoyTkK6tUDh2LFtQypkPLzqE554ie89pB4uINvO+zs
qBdiF/a2s5vVUke9a5+ZJCB8FjKqBEJUa4J5VUV5mEkzrUn/18zCR7P2ll1Z28Rg2+noJPoNkABC
mENUwLd9C4rj3lkJgPt5dwoMX0Ss0d3kiBEFPiss+m3/1AsOU0c5LG1w+o8yVMbjzAxNws3w/C9V
deG76WNi6iUbbgbR07vA9kyqlq1QrCTa2qKFe+CBmfHR1CTjlzRJPIYESUsXZNlRQqyZrR7ztOmU
WewL4+z1eXIqHOBqysCuJVDF+x7uhLfGwIL7jZytFKB9ksUlHjx7USjMWJTcatxPfMUOjCzY3kG2
84Yk25J7Ow21LDdBW3dbiE73tY/NRE/eSYbuSolWV1FNDG2cX1MWY23CKhtjsOOnDNxIXDXzZ9jZ
eqPzsN3L8IdCK9tXs3+P5L/pS8jVsl5YBQNvfJcH1n3HobwPmKQjDhtxIyAc+90lK8DLiiF5CGYc
iGVrwmeHXJ317Ijg4giSKYPQBNS41BG5E7ABg/O3CdAuFtYCbhl5bWcsTIhrOXoiWx2I2kAET1vW
NNjEfddWeFQdrFYhQFAU5ktbygORArXJFbj/3oM/MDb4HDdlhwkFE2ARSYs9Oy5e84n0b9QX7YeT
EXBiIHrnEtjaYy7VeIRxbyDf2wHvIw7aVHeviqDnjkYFh02O4EcQP+5wGRtLLw9uws6cnkZ1CCom
hvwBub/5MxNRb6HgtBhZ4WQy/T66CXSvebJu+QbXw7hofArhs6DyO7ZOFU1+8gWN9djA4omZGIPo
wwt99Wwy8ilrjJulIXBD8SPbidW5ZyqIL+Pv6DhuhAKe7uxhb0/K3rMdJII4k27rdabZJzxDjn9B
+r10XXrW1dLHpuGqe73caIOcWedmdJs9a5pqAYAgNZVzA7IS9n/b/NS9eqgJA3E+MDzx1Tvevnzf
yPW95mzhM/M2Xu5dzcx8bXbHnZFC0pPtoyHsNZK0c1yFnIGuuSB9ZntIZfT7vuPGxPN2ju8eBuzB
l36cs90VU7WVlXVe1okj/Yz/MDh4g7EQVwnWqLWyctvNLTr2Z2FbDec/0iwHRI9q4t3KtZ+2faOm
c7qOu9ycnhI7CG8yubw4q1ji1niwjOxj8Z0HX40rImTGcqgub7feymckncoiZ2BjteZQs9nvEGr3
u7DF9NAY3jP2PudsrOOT2b5Jl8C1j+GKgScWj3ZkhG4ku4A6LNIy44odwg0mrXHjmlW9wZwpOBJc
BvbL7QxQ8FYoE0V00afByv0tJp0sDt1fDupri9k3pvIF5zzTtWlsIbvWpRAkjH0AVHZbztlEKJfu
109twAe/eAEp9pbNVzmUjEEnMFyV2d3jicPwVcFzFXZxSrLRj8OqW5lpzx+tqp9CfuebSeJ0GrFC
t0KITfZWymqJ00O97TppMxfo/5jQBW7JFR+YVkrsfdmzbLBgCLeH+GuZgFfwjGoWxA0NWF4YPUuj
5y2+q8caNTrW09eKJTbOKhKalVLnTg+HaRjWOzvnjQ4FtbDbPjL+If0WsOIB0/FmbAPJIzU9y7bx
Yt+Y+3gGaLkDNxOZVsXF4jvXuhbXA7HQCNUcr3h15Vt/5k3h31jsBFNJu1uT+ch+ANQ3FeoYLeB2
zUwrakR68gYbp5XqItNr0pN0JQYvtrKw0++9GboXty13S2nzdlT5sAMhfOentUF5sBw5U5t9J4e3
ZMysQ20UXwxy0xMas7NxUmyW4+Rim2MxzCoG+TT43gmbLQC+EJDu6oN+eB8G1Z8Gd/wWZf4zAPVH
EBhoGOaBpQbk1mX3J1S1iEsMzzFk1p9ysh+ReVVENzfTS7Fqq8+/POzTu0qn/XZfuuhJK+Z/llF1
dGfZutUTSsbq5uNJDMUz1HUW2ZS1jqwCnT9vjYTFSQOvALYqU5b7xpP92dfLYbHAeFM4iQOo/XuI
6NvhKlt5/jjv7FQIsh292BIGQUrIcS64kw/43ykim5rQdYf1YlbDwQmEsxlCtPBkRGqiAWXcYw55
1DZ+vU/mpWXyiNCjG7YKsoXtaPf2G7a6Af1Hm7HlfMtRGgdHPi1+wbQon1+w9/1t3Ix/RuBZctFJ
ZE/g3LMfASVdGh/Dv14rtkv0K/bPJVxul5bYzq3TXdft4GTZZiXfkZA2KrVDkNyZvtivd9szWdsU
E2mE3qD8U5hqiZtBaCJWv/HK5dAz3N20Vv+QYI+gfA4ikZfNFlG4IQ9wNn31abfljd+UrIywrcsw
in9dVha4Hoo7b9AhouZGZahxKimTDXga5DomcdAZPubqRne4EOkpx5b+NusQvnyajqzQCjUo2SG9
9ft0ZaIJ1pS9KOVlGv80ShIhnYzmMCbM10Ql8LHX67vX5tlFVBg+rKGkoOD9hCVAVjFugtzh4MBA
NrTGz+LYL2Nm2Dv6b1JeJBSDhgGvRRxh4/Bfx15zoYdMMBLzjPBYf2RJe0hL3vwKp3l9zG3EPa2N
4cTyFYTZDXMhtKGgL29Ma/kczMY8DYH6RIyB569Ri5W1gO9Qt1jqnkVosuyozT9sByo21dXXKFS1
Rf/lLeiGF/aCeTdBvnd4DXP4MbGahwD1eD2HXW/jO8leURptYIagURIJ66BFnt8DvPuXLfp+ZQyr
rbk4JyZuhKHwG75H4+ybenw1yvZgNm6ynQzWxHmu5HUhf8ch+YjPyoB2nH5O5uQebJWSUOR+hSPP
SjrtmAjarMrRpflQiDHZdYXDFHMpPySUDRsqxLjQuYysZUoT6Jq5z7OolXWfD4r1M1oN8eJ0F6PP
7gaj/maPIw6NgCoyEHgEq+XvlJgECyuu0IWR1mvm9/md3rDq6pDarb1PBLHWZs6nbUEkNhrEuGvB
6TvtOLKkDO8YAcun0q+WnTGxgODa5g+o1Vw726Ggy6XRQSQZptfW6N6NUrGzZXVGgltIgMC8n1KD
13S05ouyTk0HZ2cVBEFGGy+f5/ztWIt6zZs+BAmuodaR0dyGICMcu4gE+XzIflSnmC08EoXVELdK
QV0x5esIfHkpyvEgbEnBlxsWZ9xV7S5GeR9Id5P5OJJ6puMsRxC3vT+YfGrDSD/Phjqo6Nc4f5vS
/FrX/TTJZ5azpQ0YFfG4xJCnefUepzo3dpXLXoyxIUSTW+ujXcv7tmKvpO3mD0UwPfU+OtywvCzj
0DyRO93Vy/BOkqFmI418gdbcz1bCyojkUrXzU1rjLfJ08sR4g8bP/pQz+nshqLfHT91l6FOJpW6G
t9EyaeZJkZbss4mDPjXjLljmjS+74qYeNV7OscgjEDBcr3S7nNfLj06syLRz52bAnS3m9sMKWZ+B
ZJdHVQ7I7boaUbWyO085n1S4QmMpWqYG0lTljVUmxX+/8BFvekY+bJdK1v1Qpd91kF9rvuyvQwZ9
70q444Md7gw38LE6UCMrzQyyvbZzjDIn0R7WpuObL1iG5NDzYwUEnPrVOnj3WsElb2EETcx7zzbV
VtX2Rz78zIgAmyk1rUs3LFymfiY2mI2/Zmf8JysaHmfBdKr+LimAfWtC+Cxd7y0PabgLS28mh/Zh
LJ0PlTkBfLrkaGnGTEKlqIrosM1CFVjk+xoQ9J6cos3bBDcPy0YsJzc72JgtSCzlMbbWYRus3p92
tHFBB7TjqTKjMUUCTsd85wysYalhQB+aklJqJYRr4grYrBMSIi/p5HLP4acxIiLxbL0mFZIXwaHA
LtSsvRt3rfPTM21gP/nXTGvJ0oAupoAv7wY0UsYVIzX+mh7HxkTqwgxEy+VkW5QqVHp2J7StIzbB
LDChqxfHSV9cg0Mt16/Ac4k/2SN5+rF6ToyVC99w6PYGG799YNHcN8PJN/OfPkvKU1WrTzq7l2D1
5RHLLNCDsXvswkDvW4RsaVru1pkD9EkXYWj8XNyR2AQnuijn52nBo2T/ZKL/y2duRX6OHJ5LcP4N
XmZ7ThKara6NSMrtwzkXD6WrIhaP7eQALGRt9oyUoHZ2QRrzG/0QPsMLR4SvIcdVK6/tNhYt2/iX
z3hw+uZEcmfgHLiOFLyuPaK+vQcNIrOw6YsHvcTjzIPHYrfJRA3MxODufI8aiaOyhPJVaPfiCMoC
tyRuuSIO7ehxP5KlhxPXf7A9eo5xByKBCKBjyUx/TXkHWC/Ngx3zX24aIECQPmL4pnXUiZqrY0wY
JhruTZFPfLSaFaWS7QxugEgyLnRWYeY+reFYngJrfh2CTMZpUZ/Q08pIs/N1p0fUc9/bsbjWu7QM
t85IPdGIWSu2LAunXLc3zam5QOJiOjZEa4ab2i9xkOlubVncxVkjsvJZgkfPwCWdMFtsALYze5sV
iCBBICvJDitN/Nak3rXngW41h9EQjgGeATYUbIllHI2Wp76ruZAMiUgQOh5CGIPcLVvObi0HqYCa
aN72dnYpyPnEzvhlO6F7ddBVJJ4stmDViPBes9AJWdmj9uw9k91kN2qSCz0lozQrdlUE3d6tK/ZG
2qye6sVrk03A9PB5OyxPhv1rHZl7kJtYr0lU70m17JMRQXmEa0UkcgvZT29BBv4MeOLD6T2huwhN
vzpalfdkZ3WIFcNCVKX46BLi2QwLmi9Ni7/It95sp1gHC/t9ex7ElOPEHClOxwA7hzEtWzCXcXVd
pTJDSdgkbORpEiL1iUCf9wPq0qFGWZ9WC6jEVC80XxSfQEL4z3EaMEkb2f+BPAPWCFmgZzFMEdCx
dYvzgDKC0w6c/LYeXivsk/V1AUNbl4dJ9ENstAmVTxMcZwQAGvmQUg0YFkdasR/KD5aWs34osd9T
4VSn8KoNXmUUr11IdkysN+rywGFCSvyqsU0EvfoCFIdIBDzYKPBZu2YFbF6BAxbxuR8DZUhilqPc
Zmt1M7KoecskfDO0kEN7WqltXaG0oQNmM6u7A7gu8VLzb/J9PgMCJILzTjwaZH3Dljs2mG+Vl2IN
MhHKe5wtMl9Jkvbzd5WU8yGshmbr1kzzO/cV4wWeTX8oLog3kDacmpesYutOz2Cu6tHJJ69lZalQ
3zkJdFMHJhSDBbwUnlZ2+OhtcJ0a4RBQF3zkkXYWzd9dKFQ7svw00qxwq8TDEMrX6epPdomV2UZN
CG6PO+ohTN3kwSsdJtnlevGK4KabjW1tivrsCZZxJUr/K0Mw/6STeaHYNHWuINpUqUISDo3PFNDp
XgNX2rAR5EAqEul5lOtZpMmjaYPmswCWzYs2qP99iRqUXFGJFgVEk0A+DSkiTP/EXLNm9YuzWdl2
dpyguYgMDa1NA8zMK2so/OprhhcQJ9DeaYTMDrqu3FRGgq5J5KTC6r5fqIEFdTK8iZasJbyafrQD
1u81zC58niLR/sGAc7a81IvWFUwYwEP/UIMI47kJTsvAJp01XTZhXj80OvMiQ1Fqp7394dlEyHMW
vxnGjhJH7DjlNu0IAXdwzGiem3V3tcAFS/DMfVwfiUlBYNAOY7qwPa+cCE5PEWylYj5KWezHZfmh
lWPxAwtSPboTw+jmm1AtZ2K8XqxHlpS29CDjKLq44g5m47Q+LaN1G3aN3rFU94+jvYvjBOttO0Fx
YndZwZa87ljlGdhw47pB5zqGNNE90t55HDINKaMRxQ5nQL8V/lm7rF/AYRh7ynFPZBd5FeaCJVPT
fHDH6cscKoyYTV3jYfLukBypN9EMomq2oph59nqzMmhbi8rZUQbjnYCo0ns5O/ueS2V+TCSCnpJr
RGQuvrKwrO4An922xfdcTvdIFSNr/pCQAMETkppLIjaIOphvTjXg7J0Wvotmnr2xRBbjpnqfQGJi
se2IgROxjbFj/mOgxpakKbtzBYvUvJ61pFA0no08vBR5dbFYZY6D0zQifM0PbDi5yFy2Z/e6Hpdd
Ry8jm1mDBdSK6sefQXasui4ng0uC/6nuHe4MjhQHP/XYfqiCSU/HGb2yjmfLwiBC1eCbU96lg766
Gr3VwbCAWD10rHrWy58uMD16CeqSQtEHJM118VF5Y1cCN87I1uSaAFeaihrW4PonSTPgvCAV4c9m
vQnutkGRDIjssD6eKTqgZJZHbrmBJO1zSoKg/HFV6G9xcn0Ydd1Hyfp/zJ3HkuRIlmV/ZaTWhRIo
AAVZ9CyMUzdzcxJkAwkKzjm+fo7Cq7qysme6pHcjkmKSHhEebgEDVJ++d++5YifBWHEgDl5xzqIs
T4mkpDFaRnq/xeVVA5IfpC13AfJUN2TQIJxG38sIw4Dvnhi87VIl3ifJbdeGw7MoiOIVuolwJPCc
k1k8ahAxTrtPHERoaC++ekmvrdy5svAu6pu8R5mum0IpgeNLTEXl2ubOHH+nZPtujO5FD2oGwtzO
Y1VzqNLN4DkhwieYb+R4T3tacRcd4ctKeFq5iRDE7rLmUbr5RPcvilbCt09Ymf0dpgnSekR+KITc
4UmxD9YcEKRlEZKZ6TQAzGkr1d5td1l/cXVO+yN5nEUMnps8rxI94QBNZso00gU1J9mEo0PmOT0v
Gh/D3H+HcagMsm2x9SZ8LRSce1xwQ0BYw0R+bEom8sgE2e2JSHdOEHkaEuP0d0GbEbIlySUD1WCP
d+yCk+3ds6mMWEJ2noefvxb0m+u+eB7b/jrUBnJ2yoeSJhQS4PCa+aG3CTi1w2+gjTHeyKeJYHVw
ZKOhT1bj6GgHIuG/kgcmopeB5nvAN9P5pqdfZALYLIeVhiorHbX+KaDneBr18mEG2b7HScqCV3vn
sWjvQrQcT00yirTe+UI5XaE+IYkZz4adJvARQBRfK6Stq3rqn7Syk6eAjLcosNtrifdt58R3Q7sL
GUJ7JB7qbDbuwaR2Ws2lFnBgdHUsbsCA5VgSoja53m7hXBT6gFSrDoM7Jl+5QpKBys+DQKGMfZCC
+DhQxSFNgq8zcsOZ4wyqNwRFVsigvS04rjzp2btSZp908LwKzz4UZPvsaKZGI0bjAIS416wc++Ca
5CLm0un3HJ5QWTpIOTOG/TRdXhddqMhZuiAJWXvw5+hSQu8coqRfByjEGeDT0lv+GNVhckYF7K4W
f7fqXSnechsP3IZzg6MuQvqMVu0NeRIAWvCuDeYpmoIw5LmKVGZRTMBxErM+e8FrUbuqcum/jyCG
LM3d69S5JNHyggbboMkWsl9mol4vF8KUAy3XGSkg0lc4kQjWE2TNdjdek8jdzgikjjWK17cmx2Y3
lyTZSagVhY/NMgihG4RIed8AqHAemPVH3+cPrwNpZmiE5KkfKmSBy6JuSB0uYrJokwRbZh/mr733
DTUzhedYEH+qqAPUzdEG4IncEh5bC/w/VM2MZyrP/FQXQY3WkcRwGZMEsnxidlSMJ4j8dzkO02WR
pMIqsdYLSm5AAkHQhRns8DoSxC5aGt/ofG/AJKwbdnaSW6GyYBWaIpSOAj0lKffG2iB58wO/llmt
9WpTMqtWLpUO1TzOYsxlNEs70Cqeg1esQlIGqla5aJaXfKbJExLWJbr6PjNLeRm9fTMydB7iXDtA
3T7qBHU8CobAa1JcmGFq2ILt3Lku39+lSARIXHqXI57FAB2SScCeQ43T02LfLuQYZ4JpRHwTrHaA
Rcu/tpezD9Ok4McYI+bDqY/fMHNCCgsTRKYLv1fvMWKC4sCPy0ZNTZrKTUz760A99SsnYgulLdo1
NDnTPtAIfQlcGV+GPn0dmnLAxOo1OOww4iQOJj8eHpMNrME0V1evrJFfrEYnpWlERIUMxHtt8mOt
bHYd8OwlPyQj/mSbdIFPgQSKnSYNcXWZMyGeTq5Cb8aNhfnhbBUOeNpp9NdRy/o4oIfT+kL+HFPy
2lAHJR0oqyljV0oxCm+EyH8pAsi5VL5GDDhwI+aJEMI8HK+AxfdhU0Yk0BuoT0N4/PacJo/BcndT
LOAczc6LWEyUTVbdcr5qalS5BKJC9DHmtaPL+nvn0yNGrRA+54IwNdvno4ttxi1j1M6fx5iKLxvu
ediXbxN0Ki7SGFyT/DNt4eE6KGB+auQ+MtjuPg7OF920OMF0Y5mRP7wwRBqRXUp/mu5xRZldzwGm
m2w6Y3dvnmuLYnGhJ5Gm1SHVK1DWplmws3LEViw99jmbf2r8+nbCLYlBl7sLCceLAwlgE4Ze8W4U
hUo9Lu6GQbJqoGdsSG3vQJaJlcUdnyoaO8bYVukeNC1AMqsm3YZsTRyjw3SHxc84A1/9goeJeuRU
dhhfRRr3Yp0tRBZ23+iMXK2+GEwW1hH4sU3d6t/oNmWnKTRHkonKtwWw7kwRyMfUtJ5qv5rZu5y7
JnPWAVOk56mp135O82aaQuSPDRnqfj0IWqa9Tjf8S92NnB/jDi4NLKABZeIqAju2S1NAzPjgTolD
rEPheenOEgChAyLe1lbgxSeZUxK3LMB3k3mx8kAvFxVpwrYs45l/oIPkE1/DYkusQxgHJv3mdcED
eHCnoT+gxM04JiuloJVNl4ZeVahgXQGkLGE6t0GZdUGThzvfxO08OJqx1dOQg7b6SPywwbCe0JXn
z+ENYXD7pGmht8sVHhMriCCb+ZrjFN91tc8keRpOhSXFamH1Uth5hKUP+UOLa2eXN+jy/vndga5/
B3fg3OqOsQeH5/SQmuE3pObHBNt7NBb13qILuR0LAQ4eGPgTv7BLiBxdcNWVipvIIxo2WX6MdPle
hO1uwXPVFgr7hUg3ZhnKiHZW60b4MuYGWZxQcJYFEUMl6Is83dlNinSg5PhDLAWH5MKlZ4XBcxiD
D5RakW2rrNcvy2ZbRNYP2YU9JI94uLTqpdPxQEHjFoe4uTEaubBJq/X9Hy+Z+8UxCv1WDsVjoJdA
vcRvWbb/oxxACi1fzWacU7wP3a47cCKYPpu+W+O2bpEjlNwEpEiaDy1vtlVb91/zlhoXMaF5DYos
uqBh4Dd6GhoS0Rp1z3srkCC44/RZGme7J5I+J/d2PQdZ/DntHEa1tsbJoiYBUlQqoiXtf/S+a36J
nOrS65/Hyo9+QbRBxyFoUX9Qg5pCwlPzfwV6iNnCxgFAus27psEQR4ryhR5v71S4aqox2IkEFYCF
1HBhyLQIBFaCzrppV53COxpvJBu+J1lmXuvofVlofd9LIak1n5061tesKd5tLH3eRB7coSnKhwHG
gtDDLYRdNn0yKq+Iyp5h0msbywz4xyl6pyb8rwMWkBMGSP+Qg/TbLuiEPhjuozK5xfFUHifNCd/y
yXtMQNifpkpEb10k6LI5MUB39Zum8sNJdvR2rCjVZxbuVmrx2UVtfi3GpKT3hqt/boA3az240dIX
KGodYlPatB5ViGby3JQsxo1FR3dipzvGk3x8sNHiAQJAECi8SrpHIgKN26dFEFX9LaqxymsCvYGy
78y5fv7Y8Cu391C2M6zC6Ke1vBXCe3FFi93Hh4NfquBQzGe9ToBMpLmDaxs0ZJN3bzFNR1Ruo3Ye
QxwraH+bS2DBkoyS67KeaEE+QqNzLBwrIAg1qpBVxoNyWADt8+TNR/oUHBw6RoxOUkXfwRk8O6xY
lwrT4Epva/eo60m1HQYHOgq2821Q1OO1Sn8vFU7GvsbxFe6TMbTOLklFcv7Y34vEme6FW773lvTo
37IahRbGQAQf1daMxaMkfefJNWLrETN7ne2SKBLdmihLA4NmTXe0vZppTWsSREnYOL3HyT9yU9br
zvPTdYTBZMPw+KSjqLq1fsFcXNmAmCW5zx9vAVGhht6nLw+mE5SfJsSBSmwH1qUpy5MWq0wVVK4n
O7Tefc1P9yJi7og2ACYeXKESpT15uXV8YIul8QTMiGupvomolTvJMSpkoXi2NYxoWeIjLGH5x0eM
lqrOfljQCNqmK16DWr8iASQpvbb5igJ+reGMf80HzlZabGFzK5tLbOfVDdcbZwYeB9aS6TMebzhs
6t/k4Krqeo3DGnb3Hd0CcSkLezMYen1ZuDGdLP+O9PlAkplGrK+sIcjW6YCKmQk/4xtZ0dkriaYJ
rR8NIwEeq+0C+U2YCJmtaT33QQm2IJNHZD5PcRqW6wUjI/rYugd9iOoVpR9a998ARXg6+J9Bhntc
02Aqanlb3oqgyU5UNr41llVf24YdxlzaSajPGn360oXMbrOmueHCkS/e8AbpYD+ncfgtSAvCgy1B
fzKyvV2iM0+BX7NfMKldH2W7LjHvRUcwnaNiBwT+yAoDNjDUWNnl/35kwT7TYwAtmJs7o3NcAMbL
qi9DauUqcI4CJRJeyggUTwXzGFwggMeGcnI5t5W9YawRSyAcVyc1xFTBtkkjcuYJjsD8EP3WQfoV
6P93Y0ZJi8bPPOBCRtmuwPu9P1jHeOjxQzk28sOqHbe9zTC6X7gDIk6PQwJFEc1ZtG0sL+ZcQols
K68xpAEGGtX4vdERtZCsviY0iSic3Idy8vG/Gs4Q+i/1RhSVfDddQmG8OJIHFA7yvXdD5q5G/pWI
1eSSg7BiNepIo85tcyMUAlNiWDr7UfVjJEJ2u9Ampxodiz618H8L13mZmtbb1PVvsguxpBopL6XB
mBBE7ZrWI8nSYY+WFqPfzs2s+Kj5/quEOHSrWXsqlRaDHJU/2tN3KQbd+0ih4vpQoiMGiTCtx460
dhMVInItKp3BR0m0HAlK19GPInrS5haJ6TCKR+5bdFKT6ntZTRpjeLgcEpzmqmbLWdbKZdVk9Szz
zmAkfAajVqw5CJL+NkCZcgsaB8u7SkV4RtQbbNoSULZ0YCUNmunBujIOugh+97SNd+mUMVxdkn2G
C0KU7OAh59lPnn2JyjZ6zdoLFX35ubUy6p/ajl4Bgjgf647FDaC+s1VWj2gOmp1beNaax9bZ1W6T
n0ot53GyzRcLHErVkovlhPUPXJkXoTMrjzBy3wbf/Y3pzKARZ//OIRXeG7v/NEdWt4PCSGvAt/zX
gpjPPrT3M0KWNcro7la02mEEowcAnEkosyOcnmkE9zrgQJaFPlLtDpScKuC1ljiSZVEJdJfdQrYb
Ht35KTBmBomsZIPD3d2H0z6vKKpIwjbvMqTjm+f2sUcgc7G88WtA4N3ZkbN7Zo1MIMAw80pZY19K
1jM/m4fXxuCQ6qbWO8tW/DNKu2cry1y0IcGJydq0KenqH6ZS1E8ut+0qqRmdjUXnbJbdXg25abNN
l+U9T+1L7o7lXdQVvWlBXbCknJiw749zqx+XzUwq+3Rt6TzGpJYZxLSoDJLlV6cq+EJaTA/e0Ru4
II67jYL6UYjB4FN2vZNMh2crNQ6VsppXpfHcDBomALs/RYZCIswXkCXdFvVp9kqK8Qwoggoq5fgn
FVwEwhHh0MstDHHxIaCznnhg0EXNHTW6Se6K1Pv6+Z+/kaS+PJCoRluyCgmMpqUwpf5v5GJyh+H6
B+1Vc1cPhUzJNYFJKXHqrp3MdU8cKb/1yG0YjbN2aWZCVFXpo/ZTVUWYuyc7ArswCHCvefyCH66F
NxO4yizGctLY4SbvYAVQ7080kPt6nevpMRwbMuW61L92HvKiyk3KexswkjXYNNr1WDbmBvfnZ7SV
IKaxbK+lWf2eESAcU7SB7FuBy0ku3CxxKJmnMf0lq+pI2HO0YX8M9pJ4gGuZ95Q5TDOwJEBKL/0Q
udy404txOmgVEW+K1XYL6+z2gSSWlrfrwoSQNUCw6gCd1LQG4fygZFJxpNB2QuVW4GAN6oqpSkyG
UlW92ckU04SjI6KJ+MSFgUbR4WVdfmnyuzcJnWYtM0E+l8MJufGir1Wf79Ms/dQx4nzSGvk1sekL
ljHrfi5e0AYOb7IHEFd0iii6LCS0rJ+ylq6wXkj7NYn1axTC9W9zCQU8G7LjX0v++ojepViFXlVR
72cmvHWI1H/VjTB36P9ItnvrVkis51p6EiQ90HwN3sdA0oyYNxVl0Ii5MCIYEUV19Rv0TzRHR9Qu
BzrQX3VPqVhrwPzNBAGzclehSe9hIPmoMpt3AiAZToY4+lCM35vWekFMucUyxXYQGy/D6H0vDXub
F8B+5qLU1kkg703ZXgzoHjTWeRdWfEgxcAZFD6/OkdmKceIPZENvBAZyyVVIkZvLo+nEeOUNCxFt
MjzCrl15xF0zuKxfOOkBJGKUi2W59QomBljSSzQ4ddTSCZm2Gv5pNMiDn2A1DwkPAl8qXMaNlclY
aSaswMrENhAozZFTaqZO9JfLNSXa85DX/yb91/hzwKmhS1PogomlJWwh/py3mtdV6bVjXNFqLjYD
PainSb0k7j1pqMErayqZKPFCJjwvtvP3L5dfC1riKHUPbUqNOP1KS/VkBhXkAS1PiVkwdfxAUprP
Hy8lJWcxcBb5i4q5/h9Fff/fQ7z/mOH9v68vu9flL/3xj7zwj5/xn1/+/5Hy7ZLp+v8O+d7V3/If
v/4Y8q3+/EfGt/c3FgjP8mwOGBCWyff5R8a3Jv9GC8SlWnZ1yXhGmNwFOal64X/8RYq/6WSCoxSU
gkYJ+aL/GfJtib+ZJMnAL7HB7VmObf+PQr7/NQlEWo6FPErFs9qWzlfun/JLkwrzBsw+JF7ZMB16
E7ukrxz/6I4gK0ctNACJIYZNsX8pIIgP+VczHhiR0lJBPjXPyL6ncrgUMy6TP1zE+0dE7P9iob8T
qdI2//EX8V/em7RMQ5hEyji2zlX8U0qJnmklVJGmx9ZWmivSAPON9Ns7dAP9uUBmUkQTKoR4QLSf
G7Nz8ape42FE5+hNbrfp9dbdLJVQEKMO+u/fnPrc/hD8yqWSloTagCXIU/85fwp1ofKNCl9PGImU
KHKthvmDPvf1k5+7cjt9GVo9fIoJ6mAMPE6bQKXkJZrEAvO2hIZ29TeOdtYO25e41PJEup75xjm9
QCZRVUeg5QQB4mk4jmUt1qSXdts5RT8RTXqDIBqbsMbE3hxDOgSudmRq726RTBf6SpTexRQMapcX
zwu8XWTqVF581v/mIgj1CXx8cMef3KVcBE8IT4f/TAinY/45+McsOrh8gVmvPn60Tt6oWWxGheYO
ncJhWE5rILVeF8KQG4uzyCrO8kM6H5d/Tdbo0XVp0CQxTUIZisd//zFJHpR/fYe2YfGYCMvgYfKw
k/H7P749EFOpO+6vUWc7cVhrgHh7CRBhII5kHxC2EJTWfC2MGrSPo+ALbsulpXOZpYLSTdKNSEEj
7oi3Iq9YoQ3juco2c4M0fxy76ZzjPXkJo+y7V9u31IJWXEc17mN6BBIyBR0e8fAwcwUDXeswVkko
lOPU1phFPZluQIbo6xAZ7kUxf56WMwkRvae5RM8Lk5LdTvVQxIjNwUzF9yqc31Bm9rc2qrauToyz
b2JCWTr8XoK52AoY3IA63CynZRPC3O3fXMr/csfbXEOuJMgdEqdNU13qP1xKi/NsNhB1vQrD+mev
QiwaiSy0ocYuMLqfplLefbDod4bLlKJJEdzKpPmtE9l26+yGLbwtKjo/UAP82nuUelFfM6zzfK+9
76apRlETfi/mvLmKsTFxUzFU4DSDOdG1tGtBot4/P47B5BJ5cMu2S3DeaLTlzq470DvaDTPkxQwj
eWcGns4SLCVxLI7rv+a9WX2ZHbTcXYNGfx79ZDeUCtLvIjZM8o85lGNzgu5Rr4Ehf4lmjo/2GJVP
YYPeCNVh6o7iFMgu+DcgdUkU1L/crI6h26ahGzr7NaWFqdsKtP6HKwz4zvZGyWFbDNATptGmRdB6
T+NIVHRiWqCa5maVTdLYF26z8Q0OY9r85CdmhmzmEhVQwDVhmxeONF/djJQtJhTXUv6oHSsipQQs
BZMkh2y/eUssmnNNG8NCm6WB6yzF95pW/1qOQJbs0Pgdqgd5Nvwv4wAnwJm7M4AJMsQkvr58gMmt
T6Ap1cjBrnAbhAyO/bjEpyGItzJr49yl3Ssi/JVT64AQCvlwY/etpyVkJNrXiogf9LE0OEiufWMs
whi3OpndNskowSVxxQySs6eu3Er0joweVGZR/XD0hPrWLZFqOGerYYClIWKymkeYYWXySB+Y5uoC
7hOCDz5VM3G/k33IR5a+JGHwSfPHDaq6UEOZRZJMiZdEvDVJ/eKIl7lMcyRWuDUV0Secuw4QTfxM
7sq3YnoAUANuwbLbJGK8ZeHvfoisd2Gh0UAHgEpVnmdP3F0NuqGnY3cs+9w8DtGsYghle61Rp+zC
FCduXDREY0ErWFohyW10tXa+E+7pbDKBLR8BrE3/N+dNsAqIjaZFDpZ5coXp0htbgQXqTobCvnS1
b0Omezuyam9JMhm3mIzljxdJT04N4m9FaRSgFLP5s+GVJweq6ma0cEmg4Ug3aNGCRxPSLu68sLw5
8Hn3ZiXkRRSNh5g6v0sp3P1A+MRedqV/d12ITsJJm08inH+Hqev+HOgdiXQnM9t4atBd3pYXVZHv
x4mrHPhwc0Tvc5D20ZvZOchq/oJs/REQsQyLihAX4JhYv6zkU8mwB9hHVh6TcQp+Upx+ib2u+BrJ
ZlhpZEO/+xlQHNeSw4vb+xsjj+xLZ+XNk45kZ4RO/trUqPCD0uNY7Z9EajmvoU6IdFeOT4ucQDXp
0tk8g4Tv763Wdq9RDyTcrqxPSVViNG7nXRWZ5KpoQfOmOd57M+ECsuq53iJTC4mGHlHftfK5lu18
69FwLBS0qstRYkrT29h1smX5dI+ke4BwcCURiczl17OL4a2bSuOlbif4IdxDb5YffBuZ33z1K+O5
QJNwN03ZrAPM1acih2lptfXv5Ss0liBBlv/FgOHng3Wa9RBbd9GY2unjxdCeKtQnIWsHuVJ0Gpwr
iqnohPz4GePs3Uiy/BYYhEBUFvF8RIujdvbx3SXeVi9bf4tt/FRIj152Q8IHqC1gH7gQd2Zj9NzY
Y1AyyMR37Fi6e/l4kcD0Qxpc4ID6Art/1bXXf74gd0pIaEWg51V8OH3j7wMjGQBk4p6OeSvrCNbw
SaMTe0kslYGVWv3ZMcQlCUP9GRkRsrig7I5G2vkQ4az3SDxrUfvLySAPM/x+zul4Et1Q2WeZWNrK
oC8tKkwNdr8rxrD/HlX4HY12lg3JH/h9gcsnl7K05MkC5bN8lYedTzOIoMrOJE5MUWFdk75r3Mvr
0lDlgH1uIrzepKqFOLVBGZIPW23qrjAOwot/oxky3ihwCsA/8lMRhS/lRAhiDgnuM2kl2Ef9CZ6L
b1Og6TRW9vix21MvkvYk3B4OQpZtcma7iMnn4dHEo4uKydL36Cu0FLqk3g6/RN18jxRNFW9BuxEy
p3o09PRUudx4cBCM50B1+BRCMonsam/XqN6N5pHAr6Kh+kiD8oH4sNpGXtHe+0Bv7/VEz8zwDf9A
Jqt3ito42JWBu4WPLU4iKnIINtmPpaU4ov89GoO/JRJOn0RGYFoH8rCPIogi0N80IBYjuk8fzAtK
wlSlO+xqs81fZd/qWyR72rZVXyZZQuk+u87Dm6Jffcenl83zXmRjAHzIetH7cjovL53jGHt6zOm7
CdVsk2ddcRlrWBF1R4pc4HjV3vIm4rMB1OC9sPp2HUeht7dc/5vumn8P1QjsCCaTBvzWHnL9wKcc
MAWx+ofhTMWptjgsk5fXM0UOskvgpZ96aXePAm/YwwGoic+XA7PWa/GqR/xN3hWhfxPBnKsqzlKW
ftM6D3U/7pEdmFgucvKqNAt3CPpkeKnqZfk/N8875p0gF4oOEP0QRap9nr77TZLSMvyEfrX/hjoI
n4077OikrYegNi4SqSgig2Tc0V2vNj4TU+Cq1Js8Hd4+TARpKWLUdqVJTMjIZrQjPgTxeDoNlxoW
6D6wlUla1Z4ztBZoIAhuYZb2xmxcqXTqPe3B9wUW+AEETF2pdrqfy79TD8i2i8kxc9hI1k5T62sv
cpgc9km2sSqydA1YLJXSXYVFySESH9gy/vaGkyGgdUcpALDKcfNLP7Us+nN/0qqsuCCCYIGdCMxb
ZE5+VSmJHWhIZOv+LiCvHNMgQt3MNquXYNxMhikeaCKwtG8z1nYE6HXEox2+Qgm8sKX1j3ieSUGC
xcgU1n0uR1LZMErnxxCbGt5Js9sPHvLdUi+fWzc4N3bXXSLAqnMclF+yPjnJfmsaPXqV0j1Zo1vv
WldmOziY7MSumT45s0NDTANwH7bTi8dx4crTCHk7/9WWwv6UWATlGeOY3mujVFxDvXnRmPJu8jH4
qcuh3i1/PKuN6BTYqvpohu8d6UuXqjKqlygRX4sp6i9eG9UvGJ520A8kc26BpsUtnnVK0k03xL9c
wonWnUVmNpLFCkJJhBw8Z1cpp6z5McfGT3MowldkbD1xORYtLOSESICfaiUwpGPkXskuKUjFZuvi
AJIqOWKACieCrLMqjQFbV96r2aKHlloXK4Lu96lZPyw20hMlyvBkKNEj3q+LTvzhSvHgQiWMHBl0
GNELCpU4tL5aYxwcB2AD+MUoEfEdRbvevZk4yDG9c9Qacw/GSxZddY/SNK3BUsbJG1Oga4Nms1Hi
zZEIahYLWBk+utaiSt5jVN2XhtP1B1dONsYLMuh3k7v+zLVTMlFbCUZjlKO0w6JTiZY03jlKWIqe
6GoqqamrRKcj6lNlWw6CHvO4i4s2xJajhKojitWW4NIeEzrYFgA92tZT0lanQ+RqK7kr9oJpO5fT
Da+7tbFmeLpwXg8Wnp/OafNDI5XtFgHt2MiT6aHu9TpvfOoC9FikaBpKdiuUADfHVV6a7rgviht5
m1hVm+AZiTe6eyXfFZxhzO4FTgey3pG5jG4SqXbydRXEjvy3UELgCUWwN9ME9pVIWJ+mr3qixw+6
zVqTQph50ARwToZuouVTQuMOxXE1N7uxNMtzm5S7VomS7UjVbPreU3LlEN0yRxF2QyVlrs+VEjZj
KyELncxMo8fVOfokEyKChjxHIhySERt9tFyE0ln6i4SaJ0tJqEcKs3rsSOVW8mqPLEklt46U8HpM
f6poe00JssnoJq4CiXalxNojqm2/RdgUoePumEw1GbelM3G3uyE6bz8eXoWSf5NC4yg5OCMoYx0q
ibiPVpyxMaRJj55nElLGKEH5UH+tlcA8UlJzvfnCyZpVEgl6r8ToUGd+eUqeDv5mnaFXl0q4HisJ
e4iWvUPTbihxu6Fk7il69wB/vl+LN0cJ4ZmR+Pih4ltMd3oboZbvPmTzPab7mmptEl9y00D9i3iV
sY3FZyK73VSixldCfEtJ8nO0+ZUS6XM27S8Tuv0m+TGg4o+UnH9KvmuLvF8J/TMU//pbp+T/3jAi
dkeBnntMa0gr546t5svVh8vD0JoBsrISWHgKOjkWF3dCx0v4xXdsLIcGD+hWVNCb7CiQp1Hgsymx
3aRI5+2kXafKwNArK0PYmg988idTmRymFI9Qhjuc5bI9DiHoEXJOcGphRHjCZXhtRPkqvR5Ob2XC
ieuqk2L+d8pcYSqbRYnfIlXGCx9tI0iN8QJ/YKXjzTCUSWPArRHj2kA1Nx4RnJKSgaMDyU59bpTJ
o6KYjE2tONLle4uYCk7KEMJwBVl84f2KsWB2ExGKepMF+/zVUWaSEFdJUGAvIT/d3vg4TnScJ7Oy
oDTKjFLiSkmUPQXInEdiBpaVgCNmOpevARRzjETBukR0ffGU0WVWlpdemV/s+pRlfYe3J36Dk+G9
eEyWbGWY0ZR1ZlImGjf7PihTTaPsNQgu7dOI40ZX1ht1JoqVGWfAlVPZMQ9Joq1pCsOldvEdz6AX
1x7L0cpU0lDB5m3j9ImV5ccmRAKixHjAGNOvQmUMcnAI5coqlOMZ8mSVnWECgGhThiK6p78jegub
UpmNWlxHDu6jQtmQsPOdfWVMykscStVeXwxLOJeUBREY1ae5cJ7jBkOSOcpgI506308u1YhLxg1B
F/m1SWnEZk0KAHTgMDXLeT8r65TZIl7oqx8ko7I1cqDinsQGAxYFYS1+ckeZsMhGS662MmZRBpnK
qOUqy1aqzFshLq4K3gYLQnUk467Z4O6xNo37hOLYwl6X/9TxggVTQfYnqJO1bSonWAHTjKYdMCqI
XpTfm9FUjnFTx2DmcVnJfWMiybixmVkiCGkBJJAde9WP8O2wJgkIi10R8jcpG9uYV1cR+/phTpJz
0icWITp8ZhIb0wGZVLWiX7Gy6oA5Syu/0BQoVsb8FfBBsk+1lOQippCpgfS9kt4xaLDaDWgOtvlM
5qqy4aFR3pbdp0TZ8/BkMrSfJVZ0yuSAOm49GrncEL/K+VZGHJUr5mk+MvNkCMD7hZh0aNpBJxzB
xuTwF9ZZg7uIkW0MhyZG9M9amitbIZFc21zDaDi440Eo6yGcbvrqmBFrZUvslEGxxqlY66tQGRdb
ZWHs8DLaytRIOpu3Azj4Mo5zdtTM5gis9QvhQAzsfk1RVgFFWpNVRRJSemQeCH7WfnGUkVIbVGYt
3kpLmSxL3JaVsl128hNwumgtF0MmzsxYWTQ7vJqDMm0SZ+QDy7L2Bo2Fh4OzM4hJNXGV2TNTtk/C
4ORm9lnLhgiJT3wNrGpUWM4WhWjx1MkKzw48pG0QYyltlbk0aJRVBb9pAulxXRbAi6nvIboqW6rA
n6oro6qtLKsG3lWSqm+2HdKBZNwQKXtrjM+1VIZXpts7Uk/qtavMsEQ7JZthMci2+HgwzNbN3hAY
aLGLkZWDp5ZDQXOmNYQSikNoz0JKblWxw85Is0ovT60y5zpi/ERkXHoqc65dV4NGUlbeqIg2U+lE
eBwVx8WwYcPFw0Y3u3ZbCyqjBHs1wIXgPAieCrd0dyLF425Y+Bv7qO83qborbSy0W9fqvxpZD/Yw
/ZpHhH4XeBE3ljImpziUQ6vYZD0zB9d+aSdBBrSrdzxw63qGwGUwfQ6lWtBomlvQyAbT7clrbJt1
/MmW4XedRKRNFLWv2eS8tF1F2jugqrzPS4w440ZOfMJydsQBsqCmGQFbg3+12B92Lip8twUTbWFu
Wk0StHIs9e8Gra9NRdLwtrFVWafT5ibp4aUFUkFxagNw8LRr0nJ2mKmDVgCxGdi6+H6GFhtl5CLE
QoRjsTqw+AectcaR1qkLGM/BNd+OeQ26pwLIYRA1SmZPWs4apZuTXzOs3FOXGxuhIWCqHEc79SFr
HBYGnqGpOzdjiIQ+INg+7x1tjcb50GQgC9wYsDP3qY6AjO/R+jfTi9tTGPBcyVlsBwHAtMk46lb9
inrWXjt8/6GJqOWTIecDBmxT+Ci0ZsrqS4NcuNFbSkhMLAxz+OlzAdMXae8204MnKn3agaCES0Bb
dA2LaJ2x8A0zO2ErD6VJAwcBfklft+EnYBvEy41oefpSucNdL+muBPR06cTI52Yab6GbnCKJwJ00
aWSSux5I7j41QmdVJtbV9rszQwLJkpY0ezcq4RpZQNtsJlM7ZKvWE218aCLVqyeA3EYB5lduJXAq
iq9XbyqHLgnnPbJNzYLDRQ1jpXYDG+e4jQ83Cax1AxL1LMo5P0vHHynMWQDrwTsEs1XDVyKFwIr/
D1Nntty2kmXRL0IExgTwSnCeRNESJfkFIckWZiRmJPD1veCK7uqHUtm3fMsSSWSeYe+1+7URurRi
Zqg2qYQQkOkNrqdIrfQmzY92V3/UvD8XZfWHzIkPoVbKXaLF5kVlczBMRXps2modGfVHp5rpaHSA
ciqx6A51bEyacaSNnB5WYzsAXQ0rINtqF6KkWLVDpN1oL5N95sh4a2PTRJu8cbUI/lmZHaRP1FYj
UJWxS7opcctm5RBy3f1EAgtVJ+IrZLR174xfmtNcaQ7WOkgX6V19j8svHuRnqxtQRjzrSqGBnVfC
C7zEvf3e1tUnxKBppbYC5SbWyU0au99q4h9ZpBx4Yjp4/XjoJ05qhJ49zh2qsTtUdpOLfcjFX8IA
YjYDHxUf8BZUmRcNj9YJdcSALlEbKG365YesVfnCisdYuS344BFGktJnOAah+0FcgIsXif7YAfBU
pPepNs/EkYqwvFYhue5TzlgZvL9rDKuhYjYpFin6VzsYrC3Rx+AulMxry/v07SqepyJXb0YxCTQ/
+kvX0rY408GcciOgiyc3WxTrlLpsJQp+zMw3/sSLW8Q3XhiB8bnjHB9AMkRjWAajRrZILPgm04lk
iZZLiBCv9TT1RjC4oGIZmtSZ/tpJjImOvjwYyZN9G2RZHcMQutSQYzW20vyFQKQnrXhOw2phEDQE
VvgYkVNvcA5hDYsmKx+5qzFKVhU+25CAMQ/TlEhpK4B8Wivdbu11FHbfWd093GSJ1SyG5fKzOVeG
Xzg6motjavvYIMXAch2Li2Rgh2JY7bbXcvIeHHkcW4DQ5N38+IkwloHLvNLdtTu224yFWtuQ8J3X
kFhbG4OQovRbjUO06XwB803ZX9Q6atvEX6yTNtboYfT6bp1l0iI6+xAzll9PSbZBkqAHUUNdqrnL
/Zpee6pY9KPs4Epul5VaoqjrnNI891WIXEb+7VCcCwXwB3RuOjqPjvk53w/hUrk1YsPNQo+jOmwC
4BwBMezRFVqG3CB7GfB6h9ASb5Mu+wuBC86u5t/tJnPLT1ucSwk+Jql/j0TUTKPXPumLvB9W2N9R
Z5ygZ58h7SnFuXqv6E9XXiuYYrCnJ86SRNiRAfnaRxyWdom6NMzCg0jQlEs4eZvJxPHdEuwZWlgq
rZYabKHsOGJ8s8fh5LsTwZewlrZxxgi4tro70SDVVjM6ElOcHr0+K9hzO7xyl0f7VnrA8leZ2311
bfIqlJ3d9ZL+KoqyR92O4242H6WX6k9EuObUqtD90pbXJI+xrI6TSsDLewzNjP4RI/gjGmZ6Ypqd
7Ob404aSDF8/y4KJsBSLLYRbAmMwwU2vWRjzITPb+oySE2ZosfGGDWYOXOS49SxGIKucENl12cRw
Anlw2goZFK+398t18z8tqtsZGvF7muOyy2biIMaTR2obY0XE9u4ZON+7gnOTdM0vnKHk2hvZVia1
drMXEETbU4bbU3hHijucGlnepckCwG8XngcBMTylwTQU4zFWakcuNO1/azEikLLYahXcinIe6QQz
UrYXV1oNoIkf0CYbVcZHX0AVLAyCu1wdYd6rK+WI3wPzqi08Ds/IZ7LgUSwN3bprInfFiZVua0Yq
Xo/qgpXxuub4JXf5c9kzhva7hWd3b9oOVHz0sLOtvdWuImHZBM7rjaQZ+P5PhydsX0zaq1m6V8JQ
oxNLd0JbSlqEMreeGu1i9f2x7gmgw2ZQV4pI3sbFl+FtS4z7FTu/lXBpPQo3egn78D13YUVYcfgT
MZYZTe75oUMyrHGyOFSquvFcDM67tPFj0FCooO2atYaCngIgpVJnfIb7dDsZEFu951D65iY1OIR4
c++TZPhMHfshXGp/vmMfmlvJC3FHaJyvUPS82y1zS3Eh77BbiRpLQGcxxZrLvVdXI4E7o8NIYtya
nfeW6d13XjePzKuQEywcfUZHgfJMHKhJdQPSv8bTh2MqTOksBqoTNWYnEjVeRIhjHId+qIBr1bpD
dAT7uu1QIfimf7IyEW9Nc6CKW7SH42huyrQsKUe8Al0b8gfTIp7FTEt2nnYvN9IneMLpkCNGFWIi
hPZk51Ul0zEoxpk5EUbpMZMhkIXRXZqdrTa9yrImBHFyA+UO1kqpql6z7F2UvOMqVJUMAAWMILUi
FzpVrtfYBt/ieHGp+uANGUkwluhTBrOSIjMFVu+PIWl35i8EEGSl4AUnrDt68WnG1o4D4neemoVn
6a+NLgZtJNNDklvDKkKIw/NrB4MOP4kfM1/rHPMXg8EejjZnnbVMGkdPqltVtgDBw/sMUm9l1cUW
qiMqGcbVvpHMb6A6WpQmzPyMNnYD2pF7q7kgMbofjgY34JDMg4GRFlJM4z1nrhw4XQlWNT0ZLntl
Zaws4t+Otf4yucYu1hgFCHT0IDyxCM7D2cnr8AlYUJFO/plBKMme9hyuJdcVxNwkDFEWf5lVbuwq
R/4IHMBcaHq4wXj13HMk4mczCDPI7VWHq46kHP0Qe1SvbERXiNm8ncgSzs3iiMllT1DoT2RxC+sJ
I7jQIJeY0Ic8oRVTcUc8TQXlzVQ8/HjgYC7MVU/XwS4lvI1m+AXmmzhh3LdEDCMJwHCFD7cdfxNL
QGgK2z7y2bpjPmeA7HPYGnwcjgqcsQR2eiSOOdyluP/khFgdoujZgF02x+Znv+B3E53liwgNaE2s
WojMHlpiKfhOpu4bBdzAXGJxF+v9a8yT4RhUea45mRfTys8ky2QOBOVePuKivtUtMbujodu7lMHl
pk6Vv+4tdM2RLnaZSlgRLrEpmWteI0lGGCoUx9LKw3ALO2hgEzOuleqaFyp+m4taDLwbAnarjZ6q
gqHDgknxf1Zq10j3nzJHtbCezy695JI9h+Qq/pFslloTiF5kaau2QWVb2vXJdVPuRv5bzSh/+ejg
qmjetDqnE7OhEXSsj7Sh6DC0NWLnl/kvJ4YolxUuJRPbUbYsm9GrjI3hE5U2n2ZG8l7hsRSTKVqL
lFV6jyyH+PGWPkgKYO9JdmyLNyqo8tTjVytsXa0FS1Qe3nQ7j9pB1oDt5QAJELoWqRAscZaY5eI9
a9kDZ8TehV/14F9ymkfYMWDDW+5ATW1CbKdBwr237hsj2bLFhmMbeyihKptPZEGhYv+l5V63BhN8
RiFSe67Fe4poF90gKo+un50nFZHGafOi60m49UFbu2Ce4oKBECpauVl0fH5Xtnu95yYnPyxoPe2l
C0MCQnw5bCZvjAM61HJd5c3fKq8ZpdX9KonYKvpMpPnj70bnISLONLB1ZCdvwMBRPqCG9tj3HpqX
KourC8SJQ5Y3zTrvwTnxaeIw+RxydP7KHoNyGGm2Gnr5TPC0McLc+A5PStYCyO1LRSB3XF/QhWnn
0Xuv2zo6mxlBg3EY5UFW9085yRVnX/wp2hJoRtN+Rv6vWLZwK7hGiWsVWIf14jE3fC4TxxvRZ8TD
FZLDc9ww4Wj1Xn9PzeIB6XifV5Xc+R0b3+pmU3cFoxxxzYfyDzHHcS3eWg1JSkflYXvO0axmwj5w
yff06XH/FTkRhVyIAC6J+RUpp3+wEQDghiQpBFz2cjhx/5yhxJO3lHFWJxieMaT+NLEXH+Ic3Ahb
j6D2q4A4iuFaOs5e1TLfRP14a3QAR64o5q2r/gHsw1PVj83BLtWzn6MAsBxospP2OWWMyMg3yYKs
cKJnCAQJYNWV1kn9mDXJcIybKNxYSm36zj2Zrn8kU24lB1AYVPJvYkETzbILsAVdEcFtK5LJtuUS
euJFC98rxls3lEyEDY+mV7cXp6Snl8+I9v2VIQjDsATxhpXUto1G25HhRt7YsX/poGSsLC0CKF3A
6mrdGquUlhxK76NmxXjqJveA+TcNKpPAQUkSmpi1HwgTN2OKdyMfbBgt7T6d2bPJsebZIK+J8ZmF
uRQr+Ix54sC+niDneYkH9FDEyWjbNacqU785rrxgyM1nEMLcA1mWAb1zLFB1nnlpWxTnQOqW/0B6
2o8O5PUGaHlg6Yx7RcjVnlLTth0OiImohrQwFRxEfP3t65SKF6JVvsgObFeidy4Wk7w1MifUUsyI
g2GZymoZLi1eWOV63SF2plddbqeG1VwWETpJFtQq9DZYT+UKsPxXaQAZr2LBJpaWLibqEFCF1zKP
OqosQRGRuxUPunqOte7G3tjcmXX6mczek8/YiRFNxLQWv7HZy7u0ewiPEPctvUZ8AsyAdeeXUult
kpoOsByFGw3QatCtahWnU7IO9f4y29Shkd9cdU0/6Qt1J7ZZX/lmgUcovKKUulsQSWQGrg7E/XvP
Gy1jXV/57+7Syy6UQK1f2WCxLqUYEmyOJi66pVXt2uzRdfO1BhovJTMpc2xetfmIUfLBMdHCXzQ3
HSvEY9kulp8ObKbSOawS2LFjQ3yhf8wVa1ug31xj0wWP9gfkxXOSF9WGhd/LPKTl0SaSsZ/I+hGZ
+6e2AWpiYRxXBbPyFdA/PUAgQhpG1L8Jc6JTrbl/08SL8XcoJHkh+prIGg6lzlg8yTDBxcIntyFE
XqzZdxJEczw3q2kOGf5W/V62xV7PwDFlyLbwB9LfojWD60bMxyiQ9ugEE+Dv6oDtJPLm6Pnea/xP
ijOYAKLy2ZLgE3IpulZRzT1gzHq1sFBZ62mAP0mqaMpphsBOFpCAqEwUmL5q/I+xXrRny+QU5Xe5
seme+iWDAB0MlxHZE/BSuadc7YZJfScUMsh4hiSccY8hIcAvAbFbhNqptZu3KPL50PoEYWHaOkyz
YHyCDiZxphwpUHhIonGN3Dihv6A+w9kco7V09la893KkikWtfcvYhdpsVjsolCeGOyB9NW60GlX9
ahzlk8HYM0xKnPOSACswltkp8ZIHb37J9AuEujnY95FwbKNUesCUHOcQ0gfaDygWnLypzNOVofJ4
x3KU4Lk0DFJV+6zPEx5SG4jceHF65ABi/lskxoXzeFrXiDN5Bn5nrfvWOTNM8sg6xD29ZWekm6it
iegYCyrA+JdnR9Xaq8pvr3BuSQX8acATCNUQIVJmXWstfR46+Pr+SF4OKiCiCbQ52zHiKQg4DNtS
3JjIGrW7K1iX5hqFNGCxjTHgoS3wuYfO1dNBNBcZu+aCm6OLO5JJce7sJnA3pkIPZYa4fyihzoA5
0jWovi0d3ItReJ9zn/9lBQMvFucbCpKcvEfjSB9lk+BkuYEelX/qRry4qmKHbPEBZOm5i+NP30aK
kPQY7Ofc6ziGon6fCmvj4Qi0SCB8Ygw+TA4s0hxznW+FCF0zeO1/e8vcumVr7zphsK3wejyWXopV
jSkiux+GEb7ecNX4BBUtj6td17xtjNREWG2Qn3OHDvhyXb5nGM2vIhqbjRtzetds17UxfE5NA7XV
Upza3ldjqXO8tKs+CuqN2897qTenbM5/kpoYynbstgQgtXF4jReEDhKXP2Uvd+wzPyjMkCiN43og
iuofEp5BzbNK069omRVwHeVEoOnOOiRWtY/9q5nQtyL7Ye+TzcXGV6SVNzPJqIwZdXjaW6dhPB5F
hBZa/gTNDS4rEIcCiN1b2BC+h15brjIJ6ZIcuH1OdJhKKEvxufHz6nBNoxpoZW+eMzHepe72m6pr
ppXs64/JZx1VTRrcZ787a3gngFBeYs2i8BnEo2ZJzorsPYt/TDhA+xG8BYPsL5KEJexMzBWWG37z
IDq7MPEZEOaNRrwEfBdtyn5qIrwI9BG7wh6epAcYt5tPGtk3W+X0d64MDrpsebtsYy0q63tyAQLQ
2NDzokAnigC1x0Eblt1zP78WXdyvYnB4kBPj98m2K9xk5MXEZNugPurM+G8fa6cZDwtKFPendFeE
r8C47ABl5LZEq2DSzisuB0LUSh/nJkNkvfy2y+fmUdh/ETO9NqN+FiMzDlVCJXa96JOV3ujH6GjT
/vfU+ZSqKkdqXxMRLBrM48OYsdFIQ6x+MOtTS6CpzU6MoDZR6PHQNM6nH1NqYkfapxOwWk9LLqQs
sR0rU2M7diTOdK76yYYYVVyYvXt5JPZbd+YbBuXs0yh5K+nXX56tf7RNpO1KS1FeVD7gfCRrUoiv
jOXRdhDz21yjE1BMuQBiQhVTqaRCMj571T2FSBGNxm0OToXqijFQxRQsfoR9szVQPq01ns82ZP3S
T+rRD6zRsJa0mzsS5/fSIPUwd9xsWyu0e65i7Drp9pFZPFCjlFx6lUDt5vWc/T58+7cPb7XpF7Sr
33lfQOJL3ZxsxuYv2/8Hr1q+7tDfEFLYKP63NF05ugyxNYDtDdSjsvwnPyUlws2AzPiM78rKOUgL
r6dkqbaypJ7vZkFDy4q3WnPsHrWIJRd1q0kxI1kH6Bxs8xAfyIQivpVPROwD+E08G0gylcmu5fuh
OMRGOol3Pwd5ojj98EO+lA0hKFzgwAs9spRo03t/fCxH7Wq6eFa2LCMcbkV2O5bbvZl2FW8Mr7vp
hKt48m52zNcAS35opN6BK+r/zA1N12zmcldz1FxkLU/z7GrY0G21rqyeixWcfyh7hVv1mnrRj4ia
L6aF97HXMUEu2uKGnKGVVsAAqi+6lS6j4TADQkL8YijSjauQJWWdzjUi7S/HeBml4OZ222c2WmCs
+vGeeHhxRXT2PMK5Fp64T90dZkSsh2P5CjLhZrYwHbwuDJomIbgQxXVJ+O1agC3OYYBk2htxG788
abhMnWf6nomnP6xP6TyBwLQ2tstPAOAYk3t9LqNoEVvmOLzbbt9E2clvKIory9ybVT0iK6OnbP3a
X/lmGSAluOkT0hrWz0ed134uxFEXYGf8MlnSkZn5Whh828b6QgXG0RqTljY1JfvXgq2RYBcR+pxr
SYrvehoYnWqEteFu1sjEqs8DarluSPqD5o/LiogVTGM8qyyLyWqP051OH2KkSU8mKCLxPhL3uFTM
LUJ6CClcoFrzj22b6dr2oV5afv3KAJ6Z6cxjPYivuiNW0FJLyGJtvOAUoMpISaYgjwxL1p2kvZn6
vWGKCAkT0tNQOREXLNMTXEqXkR0yNEXqi1kyaqiz6L2eY7Ed1XxNqvQhsw370fyAn2c3s3U7NZ55
xMiarwQ+BWoVLlfh1aeClLRJI5EtVbA4MFCRI9jPFTyKvDlJAuSYKQ1PFbL+LaJxjj/I1jXVk6NP
Lybvi+4qxLyqNgIZlWBAuP+li/K1qf2n2dMoYrgHBzqoKX6ln+v3rU26hpGxDjJpKP2y/zKsWexG
LysDNSGLH6hCudpzHd31FOkBvsjfOJuTICVhjtZHwkFxkQOkBhmozJmOwtEvNuQywjY4j3xSjNL4
S1jIW6qlsWrM7tbhQybdibVLOJvlumjZWnXV2bXUh+mqcd/jcxuibjoQ/Pxeh8VV5IA85r6kbt5S
7LmTcansgQwWLcVImBqbdML6jlSEyGCt+Y3lXTui8Q3IBbUx7bbVVqZ9EHv9OvenjYkh/ziXD9sq
x+2Q8kJjNbiJRgy7zB3atVX+aXH3YF8ilMKbf7VjjQDQ4y+e9YZYVZOZUO8eSF7e00G/dLb5a55J
I5gzCh3ZdW8dCSdkMz4lNX4OroQNnv5H7AxvQ42TnNIO+7NWHWoAYJuBdHc3dh+uWfzA6fhgRh4H
SUYSphyfwBAHnBTFFgtRCNCJQ1ZTvAkksiB2MoKQoi3QRwrZujmGTf/muM5wQRUBlrNj7uG5Q7Bk
actitjamb48ooyDpx21yJ0SB9wBknpfr1Kl4RD1KiNVkE93OSb+qqA4oydQblRSGMS6yKuI2HXTE
2ynGuV2pJmSSxg+LN46pJEOoZb8pUnY0YaWIpMa7kTDsZFxUngvL34/+VWvYcYke953+FZPYLoiH
Zs68IDHIRGimZgo0VoabUBKr0+Tam8DdtLVd+eXHlNeWl15iMrggPdhnn2EKMQms/mdgDYrLmBGS
XwRuDbjDsS9jiMy+a3pEgoUIhC+oNAQfoIoq1k0N8PW0qj35EwyFcaaXQhhMsrAGdkiJKFfnal8i
JIg04NopGpMAGcy31XnXFCzEKOxlynhitBiD3OVfGJGert2aQlm2kSCoiVsbV2EWIAplBgHqJdew
znP3MHOfIbAlYrixvUlWIbO7gLy2ra+ZJikPBbPX/lvhYd2WWvVlFcT55T/CtUkjJAMqaMKYUNyK
YLXUjQntKSmdlvK50OiVNMUmo0+To1f57MHyibmv/Y2NRbsUrbpM9O979PqvLG5YLLmbrssQJ+a3
eGyvcedQBepBVagr5pT8OZuT56lM7aNVpb8G7ap8dXd7svcwxZ+AQRZr3PUgTg33UMnkfUTcclDw
UYoGglU28zFtYn2L3sI96TINd5Pdaiu5SHq0hUQBsJJyc1eVC44f8x07ZdDNRFE4V3AkSFSz+HWA
qsS5ykzGeTi4wkhq5rz2E6I/ojHCOaeeEiw7HEbV14BCs4t4HAWcrhBhpSPSfRIZw5ocJLScEH9X
XlLci9hhFwx2yIvd32lu7W3oVAyCkHtNHjyK0RoC2IBfbrULhTecojwCgSXZROnF3SZQ8ZlJEM+f
dyjVORH9LoefQFgmA5s+fagZ6ptHGJ5pe0HUe2DnEFflnjwMAzIblpabOB76s1e0Oy0tSG/EyYbQ
1CXMJOEXZMP+gkRAcz+tyfdbe4z6Gb7HsA/lazL3Gqs+sfZINz5PiACNPrbI0/5n2Ia8YZQ7m9Qf
u9NP6HuIshHpElOQbZI2pAKdGceqikAhAn74MzSR6UD8oktyS7ioi2tV28A3uOxTD7Au1foii1m4
26wFqqF/zmIUsyxTl21pvUo4A1aDhlHCaoNkwouDuMKkdjWsVd+Hv0v0P4GtiQ9MLz6iceX/uE5h
PTrWa1bqksU7Obu8Rz6QzNNF65NbodtMd5pEX/EYPqneWSkiKwkw7PQtQdC/ijwTBwsmeyOtT6iy
jBsMIikN266RHCWHAq/oJq03purketdgM9iMJVlLntUDAaPHyHQIwulR65JbTlort2O67Ct5wzzB
C40djMTb6pNU6j+5hWk5ZUSqhXZ+4ntCW+mY5Z6kgIkmH0MKEI1W6fvWrIYTypNd6ZffNW71g2qI
NLaNfxPMb5wT944Kb9tytQY6Bbaj9Z8VtJxh2a037hJmqgzCZDW0w4oC2WBGspqKF/Zo+PSXXWY9
NV8NoR9r00dbAsBnQ5OQb7okrQJj+vJMmq4Eb9SqRpXANmH6cKqmRNTVEBaERyMEaxNwM+8dLm3y
+xjRMgTftI4Pf3Rmz5hKyjOHFPhTQaWJJR8JcKytpdHRgflMYBETWruSWDeAA0SkQELdxIatbzU5
b+eWm6ECNryZ23xgbQZWSLr8ZRYllYne1NTlJ3+bDatVRjO4/ghyrN/i0JkALcf8bStyiC94W/IK
gLmZmX+0iHSBllwMDh0+a/NOhx/GtI/5EpRRNBTjturj174RP6RiQbyBiZ4ikteGhkC3BSJvc5kg
MPXVqR7pIRLIbLZN6C5rDRFnOnud7qK35kc18OHR+WNggs5G2J8nzWzAfes2A2hKsaxr3g3pWZvG
T+BaEjOWyn7iTkfZqF6IeiCSW6N+07z6brJu2IXEOOHpsF9w5/1NLTs+2Pim6IXNHTnAw5ZhKu7D
cfSe0sw6+Yz/9zgePjSkY8iJoOpd4f0hkJyMeqNncXaNDFa2KotvhhY59l4rsbY0i2t0tj0CJQVT
laxt4qdScNVkkb9zBsn76mfl8zjgFekG/Wug0WR4FB9Rm5Dr0IcIeO36GWiVR/WUPUu7u5DAVp+q
sGsrLpjppbdrje0+8xFWtUeu2HqvhRqeEnRCk9Gd8jyWR78kWBDaKVBERBB+RMNaOBuS6P4W5HIc
HH9WS0eZ7S0HeQEU+ztdT4MsYCSBzzaA92Rjt5pHWz0JzOnXrLN+26zFCTXis0zGb9Z8owuMDpOj
zk7oazd2GF+VUFhqlt8NzhBMjumfZFbplzYhUmhgsh2yWNkT9Qpib0Q06VRIsxqS/WIEt/AQbRSK
WUryzKyVx07KloBcJ8r3SOL9LVuMKTCyWl6t5cu/Xw2GHh2bIbz89583kAB3GPHzfXqhy2p/1QKL
z4yCn4wtcj8R4dxthZIo09WuHewlH8GMIH+xIIxjPzzkXRPvap/qARU6FlWQEOvCMPsbgkIP6yt/
DucRG5cs/Wx9x9xQ8hsbjSHpCruNh0sxCfd6R82tPHWAkLDmeS6+UP1z1iGAywAXLnhj9PLW0n+3
rvNilv5v8HlL/QM0zMpZGOhGllztspofJacb4Y/dPRld8Wp6u39SPtabybMFluPfv0IWkXceJxJU
oEBMBNA3O7NyyqProEI0mtJ6/X+/5dq7arX7aHpzeC6ag0VIwN1ZviDokAfEPl86QgkLkNqV2HZJ
UPa4A2uITM3wT70momtfdO51sCygGCrclqgwT2Hp24fM1F+KbLbEKi684xiXaPFncvD8Dv57bTgn
Yw6dE088L6zi3E1yl5jF//uihsw7DamHqMslggzPBDNKz+4OmPLsO+Q9cTVAs/t1AXmraMZ9Isr8
tcLdnoXKuiuSDl4BqlztbLRIhM/jqzCHRz3xxgu9N/YN2TJ3BxLLcxm+ZdOs7u3k5IFdqHY7mal7
0UyJpRczRzt498opQrLf0/CPwdPr2XlxtMHLHLKZ0Ba39vItmQ7dRjgeiO1FygQ229l0VCf7NM/q
jyrlIvSa4g2D2VEOvkNyl4YeOU6MjwSz+IpcCk4pbKaryTeA94ctu6ukfc4t7/s/XD9vWGy+r0km
MaoCKSAAGR80CEskl5nplPs6NtJ939n6+d+XbgEs/ve3BiuAVZIsWRZdv9eIUEcKhRLZL4ZXf4qj
i+ez7XKQPqx7u3WQ7+nZFmuEjphGjA+zhtc+ckkfhE0wel/1p8Jy6st/v8BHX2llvfy85cEAIYVG
5H+/RIs8dfT1S4Nu+FBWYQTrOGJ6oo/QDIRNAhdGqolWAOR6PnbdGc3Spkdacs2Sfvlxq5OIWDmu
dImRyPFRjCONyuOzKNo9lvSI5OvaOWptbHibf78ckjIo8NOCNwUYYYwymzgEuSAccCxt1T4TFArU
v5qK4xj6zbMmiPL1vGpn2J5x8ggjOqXau1lBTtj4pMu/crGTID1P3TMNGzqWdIEFIamqzs50msKy
XOsaw1ldmXoAcix7ci1mZ0S8Gwa3zb9NQp10xwK38lbPqzPC+v6vaTkXt7DFs9Tnd2lOVcBIR797
nG/I071NoWZtZzpXF//Qgx8OhKWjxrPDLLdI7Tcj63U8q2A6J61Hd1wzOYXN+6ngXp0cbOMsFyZW
haG5HcpkOgxYCCgbYtqYopKLi+UA6ge5nTLsp6oqPfJiqcRhzMWBWxbo75bX4d+XSEeC09dq29o6
5cdiFh5McUFRb5KSjDkjCpnRJgn2PMOY2yDHr7LNuo//HBb5zBWiyBu00/zBBoY5wUKBqVEUrPW5
GoJ/77w+t8SWpYngLbQQ+GMlqk/srpp2bzaAj3EmsfyywE9qCHxLHkkqIlETOGPhEc/KS6ql8cZT
sTrp+G6CcZm4whVfIzXxT2h9w5Nh4nqFnKfWqaljEc76OwLyGJGZE91RzB3UAj7T/BlecayRPq65
yUlDVTH2LqlXza4SV9EYzfN/voyyekpciXy4HJEA1LeRGciNtBmdeXZCGsA8f4hKWPvOIcLcpPRj
UubeitZF0qv3I4rhuTrPI2w9v1aHlJDeB29UfIxMjWxlHelzXhvH0bL0x9ouOucUJZD9PRmmEKub
Grmi/ZFVIwNCYY3sncRLI6LhtQIHTTA7dWVnW29G0uAV5Eq1S2fYgRSQv0CzvSybhQR04cMF22yN
Q4HmJS/eLWWJddtW+cHp0kdizfJaT+avxiA6NedDFMF7+Zpz+5Yyrj1EBtsdLxuzN5saa6ORWb1F
JhdE85yfrNnLaUQ9bL0QdlCa81uv9siiHLu9raxAAls5jDM9EHJ3Tm2JR6YvB0xUk7nOXNe5ydpm
Jjy2DcPbutn1KMGvOSLPKyYSvpde/wPCat5gQ0DoQouwZmVenJu4QpfktubqH44py73oxlgPRymD
rt3sTM4LweOC0CtsW8UCJq21wt81iUupVKiTDYBrw+PIUivtJvh0D8yL46XUHXJBRmSiRaYZZ57C
1o8fnS61C4Xo8GJpSw5m9TyA79swMKI2EYTnFGIijUD1rRH8+9gb+Ux6jNd9EhDn/LLTP2NP8esw
mK4QXUD3wStnIoTknIixyRUpja5ML/UCeMCHap7+c/hk4Bf6BVfE4PCFoSujxHBsUePE8gn8XsAY
Bg5rJKffAsmHafn5pllaCdXDiZop7Y58NIm2xW5lsI8ZD3GR6bdS6/4YObKsKrKMc5NInYqxcX6Z
dXaJcV4jzALbYGNddWsHt4evsiPYgPI2p3G+0VDYoPTHaOAY3Y9bkZLc8VNeJsIBLj3EiH1TWPfB
xHbUNiV+ITmEp3i0DonI/9mQGeQNwnwVIATpIYkAp5jARCuSzZhg/ZdoTFZYyMz1vzc29Ia7pY/4
4Otihk87WTvMkwVVmmttOLBDDEQ+LXDca+fYmsrlcGAMqrfTWdlUYKkIkUy01XdrcslHNAH/Tqie
s3BLBfxjGom/jlMPXMns4jXoPJIv41ILcBzNFMXj/1B3JkmSK9113ovGwm9wNA5goAGj75tsKjNr
AqsmE33r6EfkMrQfrUQr0YcoiY8/aRKNZpzInhleRmQ1UZEB9+v3nvMdDBCjwogdRh8BhAtopTSw
Kf6cPYk+wCs7U8B84AKodR4Js0LHTx2ipKurPA5cLH2aZ6Y4xYW9EmmqH4aUDnkJVW0IAVeQ7rV4
LP5jOBH5qrgP3BSpBTRjUsPny2CMnL+9jNjfxqNMTkTEnL7W7G1o9e9oODCH1SFriGdDRyLRGf2O
IQ4ho8T1KIfp1M+XoXHVoaHVafvQGThHO+NhjjE1EzO+SHp3EtA52PwUrb1fqcWgy/pQxtk74Q7i
jLskP+RofRbKlDo3aTgTYquOTRYFBZkjM69dTZexmMvoPrgB+/G2RSCsP2cfBQHuNQd+MZsavwE3
sM+dkOqeTzs4wNP6seQMoTrYbUMkuEiv/ug3e9vsaQyG9XAhDgg9MUvRtmlcd6uheyWvgO4x7TBG
MX6WrNpEjLs2KE8VeoAnJODakmQB+EwmOnSCbyVMXkkgLMWH6uLm5A2y5yyWPmcsPCsMTf03Chri
reoppDslYel04wmzi7YtfWVvMIA4T53LAjEl85nejjhsQoSV0oi2RipXjd/trLoL4S5TPyjcxUXs
LKcqqk+K5I+NOdMv/rzyIeq/D/MKiHz3NtkGNSahbUCwwhDQzlziaciDqxiTW16Xw0qfbxmBkWOX
zg/NFIr0qEXEOpYEzvBFhWYdJmiVx2AvUDULW7VUfAXsMuWj3WxoCka6gUwjmLayRPSN8xlaM+2p
fVDlb4VFo3IIXfMQZzI+8Sdy/K1K66I7qU9sZjNgBsq+uTjldrgFU47+YHDIscPD4k/BOYbg5cn0
1PUf/dQ6V7ugf6HTqQww6l0f95xjlGIVO41zBvKdH0LdeK1j49Brg/7WI6jaNK31jIm2vlp0qg0p
wXxRlS54acNNQpddPaItFFrrPkOBLLLgO5BjGE5eOu1cveJO5YalIRgPp8dXKjwN8ufsBZpkQBh0
ouRNUJbeZIKqr8qPQ+oLZD7/52nkcYCZwK6lQ8YxfiBUnciNOQUiISDXLlajrm31SJoX2TAY46Rg
7uLOM29CVZuRw9mZLtpWVXF5imduCRYE/+jU7c5yakoe2BarvKsT8HpBctbQCLKcrSZzlC960blH
TD9yGdHH/iA+dMVet84IBL67dKW3bYNZoJZlybwy8k+j3VYETdXdzY2LbO9SyxM5FXS3x6USBGDo
2aeeTnCjHWbeFJeeGG4piUHHblRwqGyUNh4c1kg2xyK282Mdt97dlv3msRn0UwWs/nGXtYX1DtuM
FCg+DsSBJS8VcefAdQ13hRbY2qqiTfamZ9urAQAUuuYROlFNCnDZ20ejTSHrDNzVE96nY1EKRuae
oviDnodc0sifCN7VPuh+MrOwZbCV+RQv/QwzVVXHs5OqDi6PizRFcGkCazzUSb1n6Ep0WFlDd4l7
uJ+RSTJUZsTanTuPWiLxnzyBRE+0aH0LZ6oYGOKZjitCJLTA09ZaFyVPpvWSAoxD4S3ZD2cAOVPS
LSx3milllVBCJ5Y4toKRT0wwPL3/fjHGYeFvwlGTG4dFexHOn2k8sIAbQGCsJWVHHdTqMEVDehrm
i2zTDxaFgS0nSo6lU1Qbr5wwd6PDIG6JXd5uGZEOrtqUfevtsN3cpSLSqDU4AVpIrw8K7+kimv8m
cxbhVU71PQc0d7RNENoRbvNlZWThrus6QDaIp7ZIhlDm6g4+dlpNGwcEENJXM7310rp0QWqv7dAb
N7Wv0psn5OUBgkq6od1EnT4eoxbRFqEuzrZJmAnIVM257/m3qq36YG/bpYuuoiuWWZMWR0RiRIh6
U7/UODstyrbpNiWdU7KpswtZM90d21O5ndEwSIeMsx/Zd1o86tmc6GVEMTGFWdN/QPbf9VqaAsTz
2FmhKWli5OxlkGkpeu8rHs361JDVgeOCuRXz3Wmf+yjNslqEKzG61c1SurPV8WceahkCuxgDk847
+fFxnl1z33ZXWmwA7Kpdd/F46S0NbdqUabh6PMRgw4qWh/R5yYnhWMmZx845GLYSWxOv6YznmHa7
4a2K3raOiSB7mXMzUlipoZ32Tbipc2wRyy7ohwrYYpdhs40HTd26BqIYRGNyJBrvm0nCBLUTc3gx
EUe0mhX1S9Oo5YlyTZ5s04/2Q5g9y6ogKcqLblMughezD9mAVKxtiWzSF4WY6qMeNtUmDG3m8a5c
tboRvaMiBUyBQPMyDtqPWCptndl2fuudcPtYUDWwk4mQPQ2IexkE+vEBfNdCeUbqPvdT538lGRpv
NnvKShMIQ6bWVC8PulJFDIM3QMgXtnVCCwZnwrGCs0WIM81ppsWoUptqvFkyMa+J++HbGtULcY6O
ocldGrUXITI6Vg1/BwZChi6cXmipmOZhVMcyiyXoSL3FZHHX244p6NzV4tSyoGOiXUTbPHuln7Bg
2u9KEnhnh7iO+RM7BuV7zrX+6s9By8jrJZx/RKmTF2xrN501m17W7wRzSworqNTzOk0zGVyjOX0f
J7AaDwxUa3i30tSDY+bbcNZTSvVAyb0RpJ9VSySnHaOTBiFLtneadAxsC+9q+FF89iIdAAdH39ro
ADNY0055qHIQxsPD5uhyeHDbpOl8VBNk9RY39lpVbnOCOPotxAB5ieeLVPI6WACwK3giZtBvTSe1
r9wAPYihuZGJjy87VErScqzkb2WQJDYkffg8/myxc2zSnF+p6e1Eim27djr2mBIO59gI7Vtl0iOD
+UT84iS++U0W3IAkRW9Lk37zsaqNdGMgOthkMeishxU5hx9/blnX0vyHA93jT6COEpF7/ethVlnd
wQLN9Id8luidty0Z4+LkSf1tKJd525SvwkB7a2vauG6BtPADBXpu6Y27NTw2X5UgSy7mgqJLqgAU
QYzrNSpf9WA6aGGMKix9nhWrxJuK6Pa4JCMFgUxKk4i1WntFHLTI9JvWOOFPgK2MYAP1aZALuO20
xN6JYqDNZm3DPqB/BOMKigC2P+KL8WZKzavWhdaRJ9mWNNynse0O/mfVF92hrprmnQk196r77iiM
p2XqZ8+eW56kHnIOr/Np4yeehfK7qnePxII0Xw2OmM8po/5R6CY/Ly96cjOG/I7qXpKk2+WTBsyu
QhLghrY6tC5R4GVlj2eOXcEmsMDD+bL1D4jCMeM4UA1NrX6vg7bb++irrhGH42WaetDTBms6JpH/
RacKzbjnQVpj0WQxRn8mutBFOzSHkw0Hu9crsCyAljUtZTZENawtyOc5WRpMj0zIH7lTTU92ZF7A
rFpXgbJfQMX98yjFIEu6W7HRoRO8T/kTLVTnI7d1mqkkdG3MQTkfLb0h2JP2K/00bKrWGxi8jmxA
x3zOYqiGGuNzEPABGFhmnm2UfpjaWO1rTDyrnPU9h/LzTLoPCLL5qyhmUPj4qqflhz+3X1sNMuXY
joz742JFNYpBBxXT/FQ7uOllnsvW0mVIWTVHisXsqckm/RaxY7exAmjKDk61XI8ABzodndh8IXE+
XNGLbpbUFPdeZvrGSpj/w7ErkOhgyXfRDJyQGDmL2ALRIHtSxLJwEjhpOBE0vcn8V+vPhTucxISg
0zIoh4Z2z+E0PlpzNVH1HHu8OnmREI/IVLXf8BlrFAMgKiKRNudkpPrumc/vUrDTG7tCwW5CScEK
4XxWWGxuHaV0Gfym9RjdHxfGttYunF+Qk5veTf8aHCyfkRZ0d9vEkxjSsb+jWuZ0OVdlyQBfpRBz
+FSc/UrQwtJjV8m1wkyw4lz7qy9k+dJp7Rq1HPDp1CfrpZbyESJkozxz0q5F1FysJt37HFSWnx4h
UStSvdj/sZc/yYY3sRxAOhTzTVIk1Z3jVfCz66jHajhQ6BPU1rHL7LWKmdyjOBDIqMkZnnEV+kSu
4UCuQaAcV9BntCDATDaf0wB8QTMi/0g7cIMdysE15FX7NJTozxOnek9wty3N8LNGzXysqRBsVd9z
Hf/vow7uCnWBhswBQGs9C/FWKdkoOXDp7g9sy8h2HVSn9N78dTfo8bEavBg1vYPQuGeV7srsSM1x
ZCS0gRFL3vzcLRNTWOweG4eKkLj4VN7rVCsO3RxZZ+l5s1SZx7iD4iLRCBBUkz6y96PTmywP4TnG
8gMWLIO//5PgYhLdBq9+sVFLQjbJjobINFjca1kF/SLV0QOMYyFeHMxJ67hRYvN42Bk5DLVaPIPh
cu686fAtwsH9WZXkp5ld8a1XZb1VmosMu27il9Adf5hK2BeVzMkUgtybbMTdlKOpIa4Wyd6qLYZ0
nYz6mVkwzpC5L1oVSt1nkAznRp7T7EDdB0OmB9hEgMkih18SkKjTZfw4M609Gd4wAhakF5qljf1D
j8ef1KfVU4Oq2ZtIBqzscgfAM0NKXKqrclhgtCkqt5lBb5xGFI7lOfjIUhzIgCHjQhzpPPeT+y3W
zHM7yeyXgpoVWMYGJJD+RN1OPlrNtLPSUV5bHhMFB8bAvS5mGWTlJT9E0W67iqJRN5k+uHUynTqL
zMhpflszZzh2LpAhEwkdctjW2JRm9RNbCM7AItiz9LiHkDHvKpicjhQ8EtUx8b4xxEXAIrDIByo2
jrRYsvWEG/c2lJ8uI7AlnJD+jSIANrXjVNbWHfgBR0VBuKFRRGcAR9HZ9QsmpX89Ntv4uaZpsXs8
9dfzj6+IdmSmooFV8jK/3wCzsXE36dPlr4ujAG2TpfU71oJm93g+lN3AkEB86kaTaLuRJvRxQL18
HKUy9n5riScYpN1r+6M2UAjiIMCpWTfjjXeaaZ2rE6xtMaD3c5BJXuNF7x14JPKorWT/yF+tG7XD
9LXTB0oLiCj2k+/7xMxwL3QMQqkzBPCxwnsuYqQ8hvmb4CB8MnprvRoxG3zUq50UoL8e51Uk+WSM
Ds6mYG7L7YZqTnm0DB9NiUqH+zHiiXmqTK25J/5WfINP3f4qR9EtjZhugpBFekRKwcdBwoXs6NU9
Lr1O0rlCYMsb/kpbYO8VrXd25gvRhaW+GpTxxefSArtvFPrqz3dwSG9Vr2ME/+dfDe5rAhcwUYZ0
qrwNzvSbhoexfzx6XCrmYTu2w5KdphAldii0XLUcjlIQk2KZuC47nL/IB2rzQNv8rhLfuj6eelzS
IhTc/OB2/tU3HL95FbK61iXobbcJw7M2mQHElfTNnar20OmdtebdnSi0jK8+HqsP3Et0/6dA7is7
yz7GVTrPLwtLir1TlzeKVTrDjmE9KbPj9D0J6xuKGT5hml6+Rk7+NNXupmjJkSPSTa2xajPYhte3
h023GXH0Pk99wR7tj+bmUV3H+RGV9LKIAvPQpBV6xybVFulY+wKnKEs6varflhtyAjPyZheMyCTg
yH3BsZqNdzVBSqVZv+kEEmsB8CwlimeILGppljwCOcrQG1ATI/QJy9girq1bEgfLSje/BvlG65+j
qeHE27TBBUh9iTTZik0E8118MA2k05peH5zZfcxIy0NHmM5rKhpVhzZCHX5wrNCx5Nu0g63WQRVg
ogTxVxk8NIygU73R4p8mk+CdGbmA7piMI1pZhQ4kVRnjPvcoN100cwy3MXSUwBRBsxRH3VQ3v2+Q
NCmSAosRbXXDDVL0/kwMRBJsa+ZirLxhwRDZXKKWTOAszPY0unTI3ps72cUMw+ffmIP8pEWRrD3N
/ZXP3U+rRZTPiH/ZihpuBwfDdaWo2cKQM3If/B7of9vUmUv8wUxpgBTXXV5dcFzBNKa953vX0STg
3CY1a6/LZB9ZIEsYgJaH1Da3LkyVpVtXIEqGEz3M7pphXitiq1pU5dRgTHUMdIRZuJ5sjtYtcjRP
KICYGF4kgZqg94MfgU/bhnztBinEbP20xg8f+dsi10V5HkukyoHVdLsGO3LaYwulAUn6mZXdp4bl
ImKeW1q0wmYLvEeWXudnJ9XmpypQ/bKhTl9MpgkFI2KPpP+2GtvP2idxhJoawG4R3FrN9E46ASOl
2wJU6TjlRyVObaoZOpb6sIhabLyhg+y8Lfax0LfFQPCJ5SptU9g6WJ9oqFjwMXXZ0OiXTVZ913UA
EmlHnGhglCTHWSW/gtamJi6Rk5A8HaBhlaikB2la3zW9W/pz3pGaYuDBQu0zlBy7IsKh2ZH4yez2
1Q0lvouRuHIN6brpIFq0G/+GVpjm90wUnXxtll6xo3EI2uhJ7+2rzrjSg0m3DCMXGkj+vV9E0b6r
CHLmTLNyyRnA6AV+bUqBgIy++xHW2bKxzGbdT5azi0rSpj99fONPPoTLvi2j/dTCCrBc/skN9sBD
3uBRCGKxSGfZN14Zu8E+BYR21RGyeuohMtZBQ7sU01E1tuBeAmcA3Mr4eVzUxVCjnkieoBswucq6
32DsvgPhIHSQQNJNWQ3E3GKSwyCazhxLgTJrNTrDh2uFkBETx51VzgfXTl4R7FlriGesRR2Fa29/
cohaG4b9W6KJWHlyoqQZNtaUiI3ZqWYekiYrySF4YbSlhZUs2+hm5x/8CtFkCjCOSR+4RRCEjPom
ijgze000Rse5GXzgUKXVWHySx2JtnN5oryY6UseCljiVzSeOc/tbyUJZeARzTv5bnGEWrUcGlTZG
zMMQGR+ag42ukPYtiESGaQ4DthZan5Hj8E6H2nePRukmH9qdE3b3cs6WzJJ0k9T4LA7C8ZKrxwmp
nLyT4Nj/3QybbdzEzlqw9oKK4vNmVZ/K7T79hCkkmSHtsgvIxCjHagta4Efo5D8HO51BIDMYCer6
MkTNdS7mW8HVTbG24ckieunqPTDgt4ltuSNkYt06LyX9g6sZQ+APDFALUOw3RlhYpyjyEU7XAwAV
EmvYAFiqjBKyjQnvq0KnLUccEXqXEh9ckBnRWyQZdEsly59Ew1wiU5Y3yOr0jGMAR3Q1AEXWyW81
g30kc0S6uKJaidpBgm3vG52g2baX1zG3TqVABs+M6OYacMotj3y3xpDRLO+e/cqUHEBBURp055Zs
qkUSI/3Wu+yJBB087375vavQYYwVJlB/6qpVaBjrqc6tA/RDRM/xMQc9Pqt5LoOT37y2idalJK22
El8arZ913pe7pE+1Qz26/kFy69HUmaYVBv6ezk5N2VH0CL9b1MiA17804I+gv7xj1ZBpjsjxjU/S
WxXBLUQ7t3ElHBRLCYdbrc/Bs/KOKVGvCgMVn1WgSNNseCJt9hvmGqzCaJlXAWZqYYDb/aZKgLJp
1j4nleYdGv9a1Tit8YmUS1SlqJDI/9x6CcjBoXeuaQWRZgx6NHCsOxvzpin2DnpMwVPtoZU0GMhT
7xl7U2npHpMhLv6wPukp6dAEPkVk4RHWYD21AQkQkNXPk8G9JuoxPmuD9jWkzbXEfbYtdeIjxl58
lXn+RucFXZSffJVt95rX03s9GRczxMuORae0kD9TEc6kUxPujcchO4FkXFcfQwOaptX792qUzkEo
vGk9z2OshWubUjFOgnsnLMbD3ZsKBvGNnu8yh/vDaXZM2NdOH4kjt9YzQB9OGanikDViKIAQh3h+
G49af4iRhLkxWZ3gp0/S6S8S9T859A5ccD86ZN5AQkWA06TRqvxAxG27yXI+Swlu1GHknOFX2SXp
5QYjw+8p0G9NV15FUBhnV5FgVwc7GeXizZ3lIch0UuTS0XfPi3hRkbaK+d5z7wc5TSuWdTRzBi3c
RaERgTmYvn4xxtdRjIhLw5Pt6IgTC9Zgw8SiZFjoReCna/oTPjy867ihd0OU//Tg+MRa66ztJlvq
ukG32SiarWtQeVRary/9MUBf1tjrFnczsZKc33NwULI2kIsgGemK7JMWYXfpGrStFhkKNLCW3mzH
R2S5gs96nyTxF5MT3ztMYP5wmpqfeUmIRCatjcr0bZkG3329/J3bA2qmOZE7w6i9FPEl161kx0Bh
kWhbTWtp8GpBujbwX2yZtNw7zfgGpS52i59GXH6Phu5XOdgoa7DkbGjW9oiZx3Nfg4h10pLU3eEr
NvM7biicCMwEdu5ARdg1HuN9LyoPYqjLAzUTI+Rzhf9lUXoQfsyafAGEiDaZvJn9Ug7Gm4AujJU7
r1d0l1Mf8HaeFD6W5+kJcS0O6iTfJRFg0rBz73GKKNorPJBMwCjWhtsjArNRkNlWu2zKYZ91dGcd
QT6MTyH4VFvMDoQOz3Ig8hNbOaOreyTAIbS0T5e2HRybWln7Xuu2UjlLWROhWmcJ6qrak1e7pHs7
XUNEsr+7XrtjAF/3JIC9Nqxc9QygNOQLH2t1qZDZTymUX9m5m/6rCUSzNiygDg0qkgKlcNN55b40
MKtYQ3iKVcGlCrYO9tgJv9bZo7haNElHvkUpN7WdAWjU9B9uUIprmfn6FXx342oEfsOQPIg82aCm
ovQZp2/hBGG0tpLvWH60Z0uoZh8gdlkMvnxrGNutEl880UCQiNHsdIfSxN6NygWnQCSOw12yY1AL
3biETOKbQ3/NcLVmWWMeOC7/17BnMGQlM0KlyTdgLft9hRc1Dkj1GXW6YDDmIkztGg0Ru0eoTkxM
FpQXrH7miyzKY+dAwxrMFeoe0joxOYjrQPj3Lo+cPWfpTZF6DFcYZe6ChBSFYnqSic9B3qLnOP47
oZlCko5VpGNQ5HMYHf0h1zQkJCVPOIYN+W7+/r9Iz0J45YDfw6BdTyTNuC3gnDCxnLVLog7TL3Ql
DjsiosEgXyveatTNKATy1n02RvtnoJauEZkMzVCeJNFw+X+npxn/JtvLNW2dv0CY2CElI9i/f3Wg
Yjj7jA2vLmDfSOIBWn+Q+vfW3mAu5K1UTrSxM32dJdb4JMzm+zBGb7YIz2w72kaVUPXovp2wDgjQ
LKwkuUFnOdN2xH/obxM+HrzI5b8TSmaJOSDv795Vz9WlaziOJNPUoY3296+7VhL0T9qC3nsMTODQ
EkZK1NYSwZA8odPKnlicfmAlzXcTFdYfTQy8HPhgmkVyEO45Btd2Tx+uHjfaWMtD73rqUA/dGjVS
8mIZyUvgjdkmQDfM0KrdsIq36B0z/QmLo/7UYuzSFAy6CbM2KRaQEfTKBdKYfut0uzu1edzjJVYG
7Ac7XNkNSFDMSsAgLeIMigK8gO9GJwTf2TEopmFV4aKgUDLXrV8Vt6YV6pk3wALcRQKEVgL6UnHJ
LFzQoUz1PDoSd8uAHIQk1sk+YskeYNI0ccSqCK1tp8BywZDD+1SVrstP14bKVmFD56zVHLscMlES
iXnAC3eT+PY1CDbWBiPxDgGGQIizIG35Mwx8Toa2jQtTnSdZhFsrHINlmFrNBj19dbBLDQb/fHk8
BKP+LUbHuPnrqTTMww29s2+wGpiLNQltNDaJZP34JY/f//itTijJMSA3xvKn8CrnS5VjATaM9jTV
JRaMgqOpANO9csec8SZjJtYA41fVK/eG4H9Rzc3EOujdZ7pDhHsIYOcGp5+ka0Yg6VxSBXeitVHm
Y2C7PFpfpTDHveiQkgQ0MtYDibSU4C1RJJFBV6HAm/u4SCFf0SNbW7xS8Ro3TwFppXJ2ntJ+qbjL
8CFD+iD0sjg8HlpJdB0Zx7hKHw5Tlj21jV3t6NXSR9UuU0Mu1mQa585DCgpB7F1QC+7H0ITYLsqY
RAMw+4Ma5d2oS6QbLkkPYCf80+OSVymQCkeBNbVC7ZTpBTWx3pAcQ511r/vSfI0AKnpaPD1PeW4g
KJyMVUAtJcLA+R54Ro9vCwSKGZDRYwyMmpqqX8qI5JqUjjczThT+Iz8Lb7JuRnlOXM+9NkZh3dR4
cRJL29ht4x3cAUFBXzeAa005cKS2zQNpNFDey3o83QY+lSc8yjUqZzuAH6DqZsMIxG8XkxNZp4Zz
mTYPS7F6pYeHDpPNlg7MdBy0IL8QKFYxPqw/gY6SZepkDZ6McmlUvTgMpoeX1Bi1J7oljEXphi69
wIxpVBOnkFdiWCbzfdLMd0e+9gKZ7kjyK966Mk8WAeMts87KJwusIJyMiSiFGSTARMk72Rgg1j3L
OYlaFWR8MsYA6+rvrgB8YXUG9iw41rc0wC1Q5IWzCuV8holSaH3KQcg2ZWrpOEN9MLDbLkheUJmC
Llu7GKlj9BWMY6PD6Aa/FTsE6pTxNE0WSl5Y9YZREZQhi33jxvXe8EpKc7pfO22M1CXyFV7SAiUZ
0ehMTObnYtYb8suwntTK5ahCCY0C1K0qfq6aeXQ070LQXMKrLcMTGopfvp0MDLPPFA3Wybds5Ktp
/sEc3j46fh9AO6oxBCYqW9cWlsiRs6c/J8KapcXxRM/VOiKFaztkOQIMTXyiphjfwxmX7hWZBVuw
Z4ADI1jZA1Zj1OAZUip0nq4XfuHaNXbMLct9BkVy1bPcLEnohunZ6+UtNqdgh2X26KSeuppRbVOs
lslrG3KLaM2hsLL0hLgw3nTK1S+aQ5vDrb30YDqoeK2iP5u4wLGkmoS6FDFkm/GQuHH80c4A5zFp
HWIMBF0N9A7Y0dFyGH778+EDIvB1WsTaG3EDA4yqgzsiCoIfa7ffUPseabh5Oy8bnG2kN19d2GX3
KB2qSy50Z9GYZntBwWitx8aMTnafjLvO6D6Kjs5H12MWHpxhlWHMHH2p3lT+HllIdgOTM0bdpwX1
CQTMtLs0djtPVzSy1c22u7rSO/ihOEdEqFx939L2Y+7WBIqEC903qR2gZl2opZjITZw6RJ9r+N/q
bpMV7fyGzqNKE2MamfYr+v/ydwlb6BT3UKOaIOgP9Xyx6KAt286w19BM2EGdSuwYtmUvE3TuncOB
g2wgSkXTB82UGjCGQGPuI/IxVhrtgp9atwOxkx/p1VTbzPanZTCiVqLHj9I6y84W78Jb1vsATX1/
ODCoNf4k/v5nx3q/RUlUfv6OfvzrbO//H8O/qYj+79nf/0BL4sf0P/7pf/7jf4/qfxkBzu/6kwAu
xN+oSW3Ls3T+x9LNd/pP1fy3/6K5f5OOSfy27kopPc8Q3j8ngJsOCeA2Ra0u6bHZrs23UADO4eDC
/RtJ4jqqWN3QqSld8R9JAJf2vylN55eFHVPXLU9YtivF35d4Vcl/UxkezCD4bdrTLm/hdjk0l7Ss
ZeiOjeDS4JOrDDYYkaMTJ/+12fikHW5atJcLz5VAvEaQYogRIVal/ilInuWs638kYwY0VNvQTo/K
gWCjt6B/mW9f4JX5ezceUVM4tOLGNgwxyjbRZa7kWDEeJeCcP1mtY4SWR96/3+FYSXxllXfWEWDv
wrr4Hrdlc47r3WToxCH0VKAQvdKLIDDlgv+lQBdOXo2Y/adTFm1TO/3pN2CfOlH2x8zLwAKn5SUY
zT3QbJJ9YwT8rfeWxowz/EkhhRgnbKn4okYwHpewjvBpd8wfQoR4KKrlvsz7PcG+7tZsME6GmQW1
pGTsGwHNO+NFC4Y43XcD6QCNtWrpjsHIrmiPhdOAxZeLC9fvIiW6cEnG9sZH25e5HT32qmgNpsc2
OobJUGvCaL8oKYIdbiHy0yqnQILIV4FRQbaemY+uwYIVTrxJGD3mw/H8VnAAl3ybDminN7ChSqIY
E09LLrXz6gcdZuDUii6Pt95vFVi2ii0VxTN1KlrFpd10El5p+r8vj4co73AGRwTA4Y4lbPk1m9EM
lWGRqxEKqEOlnbImzU8m88VC8GnRnTs1xZSRGD+W24TzPEWKsg4zFvUvTebjK6GhziyDlrDtAteK
To+gRmhyZlHWzo+vHhfdz3H52P3KmiWjjTMyXurK0j97bcqoVrLD6S08xHUigvvjH+gkvPN86KJl
Kjz/HM+Xx1cDn42E1vTx8Xqn+YMDwCohqtoglU3Dxr0MZaLWfx4H/Pt2mAdAFiPmatkX3zV29WUX
DcMdk5m14TheLEeflKSGEd2haYERg95orq7AO4hjRexd5BFIzzGxlvj4f8S1unYZ4o7FUK88+uHh
DD06hph3MPyL8KBLaS66vvGeaZ9a60HvszPJXfkhckt/a5Ineyh967XyIVpkkIzfmsT8xLvSfWrW
7ziwwYCY9BGhcC84K+c/Q0jei8qP+rWHJ3UrCw8u3WB3T/rgO2uZVxaUSkYjGVFMQMvifi+crDsH
U+qsLekFzwPKiaUh/eEjj540fDk46VFeAVyJSWFBLqP5tzjzku+ICsl5whFDykvioGankQD4FrxG
nIQPgdgG6PoaFM4IB6Mib6YMqnuvGedA4pGpWq/4hQMTD/xza+fzbuxj7s21+KVy1MGyJgn11neu
dFitLanPiyJI/J30MnmuezIex1iP9liPKZHmROIorkCxELrB+pZ/NUV+c/PgLbQH/25IiOyDo5f3
ET/DVsGgWfbzc64g/UuvDILcNbquJsBMc+ickz/hNsR67OxGvIIbo8yfA8/2nruWcXEyfXcJrfzK
g/F5MBL/xVPRdgiASzumod2g/y9VlefraiSakmkjGC/V/4pwI3I6ccJLySK2TuCBvpoaoku3Gf1n
ZZtEWFsUTI6sv4w0fOmqqXoPIhBFjDF/priemLHAlHchvC3s91yKAdGwfUgjCc8ogxwk0ugrBKob
jXwWXKf5FWXlcOh8/1Z7TrhnDhDizkc4rY3Te9Pmwbp0HXnK9ziY/FPddvqqJUzhOzbzVR03nMNj
9WIT48oC9r+YOq8lR5Uoi34REYmHV0nI27KqfiHa4l1iEvj6WdSdiZgXotS2SoLMPOfsvfboPKBF
V4eoi+/o96sNkQjjuwttuEzDKIiRtZwnZ3g1q6m4m6N7m2xh73OcFkGuc06NFdYjrX4jYuLLx7J8
CuPuDqQ9fngwgSYX4EEh1NfcPEpF7mEVZ9mhHnP7SdD37P5KNGG/YzG0z3QYBRLgVYWj6SlSdAr+
fC8n5jEeR+yrZLS32qg5Mp9VQlRPN1U/wFdwp/PQdEUNC4kmejvkSMRq5hflMH0In1cIGwPfhAnA
uh4fBH6ugNZn/4RsTlNwVM7FQyv7riuQZG2bH5raIOElqdpDTm+Yb5hvx7d6EiEEQ8PJ9C7jgGDf
S5bULiPdLwfyoM6tmQIlwdSX1rD4UqDJSRTpQFcEhOlc/ikUSR5CM5qt4XvhoyjK1+8fpgeEx3ue
3ktCOLY4RcanlU0fpvKrR6Kl3l628NQnrXrPxlp/CpeZhWpwwgy1qT9hu9D6RuFsa6TDFVK7wS4C
nGbwGCaVWeN0Q1Vq0IxRg4NAbECO/B2p4SyKNZh5PMQ52+3UDufUA4vYG1707tn2lqzjnoghiXjE
cadP4V8JeoRDN6C6VJD6DmWKag4HY0v+a6J2kazmlRtXNvMQx7gZbfwiGMI7jlBXL8PRMoHUOMDS
hlgxen/tup6edjThAEi1bGeVuKSY+VZvDL73AzGQT7nkQNsm0Z5SR1dmZ93T8tmMw7yaaaG7A7Sw
hctnTMAMhPb0i9nfkbWqAmfAI798apX67TV6fW8IfF0RyE1hIecLrYzh0aa0ROED7Aa+Coz2lwUV
7Vn3xV9Txj12kfHiRehBEoEAmaXrabgDagZRvjGT0Gjh8O3DiHkvJ8m4siT6rpfmxS2T98nt+qep
2nJX24RhhAJQncr16NIn9s+wndWdITI8xXC6I8r6R6SLu8/S+IcviZ1NUmzodU4cgdH/ReGjHmip
jVb70bmq2GsGHrksb+ZHNoDhBhL//V2HY9vtCNfY+l6vWK1z4wmt6ad0SvPup8M28xL/6ify7rSR
fM4AS3d6gSynm5kYKt9wPz0S1lHgyujSYJWtRs++wQuH8aDuHPN+xBN/EMFKGUR+y+we5xaziOrZ
6bBuYZKa27A18T7w9MQ+eX915V2ygvJPlPxw7iTzR6O6j8pZAtWaT0POcnnfQZgSTrN3AcIFGIKA
iRaSk+DIflrUWX5AKDjxPzxnmE1nxtPpOmeg/2w0JvrjVHyMRQZftai8NfGG2pYZJ8Fdq8wsq49B
C53AmXCk0eF5tQrlIsTOQEqR38mTM+nB978cD6Eggjz9E+u6savCmkgRbtowjUayGjJ80/V8cGgc
EWfSWNRqnIHMZAQib9s4A41hWcVKJryfyaAdZweQQNVLEkf6OH+GKTEuOt+naHGNJVToZ4LVMZhO
Hg6tunyRHJqRpHP6IDfp36zs/hyCmUEzA/vUnBFKN3EBrCqnXO/lK7zf4eFrhbEzB7aLouzO3aD3
nwqREOYep1jh3yEupGoXXcxkn8KW2952Yp8UHbgZHVQ109t1Vmx/aOpUzl16aU26D6nAaJ3p6OFo
D6Ol9LxNIZJTbsXFFrRE826aM/nd5g4/kfOqOUl7V6n5RUvCO9gFNkLhsABkPpMQvW6KpyT8g2Wc
PZJN0SfNgKOANbjM+wfeFaefjxbTBqiZwLIwD+lHGz3lJtSK5ggf3tkZKccl9sadnYXhK6B40gGU
O2xn0RElYaXPITGJMsuRMKhI38bY3N6EVg8rNK/mJTad7tPNFymxdfInjnV0GBOmOoR39iw9nw27
WDBnrthN/mvox9NHzPpsjel8S6Uo330cFYMNg7oIzbvi0HgybW9aQ6vtAc5FSZDNiw+uqFP6WmZx
NJgFMLdOJkwv1THNJ/OFfZp1eRDHKGHRwZnWbGwEGEdukHntGP7wyRPP20np4fdTvv/vs9GMv5Yj
sxvh4ZnRfLTGGyRJ8ckqGRhJ5x/QrpT/bSF+TLTWlHO6KdJRbgUS/K0BixHwg3/HWNlg+EUahocE
OtDnNAHfJzSgbVoAV2ya1zx2STEY9BxRMAvBXM1kIrZIdzI5pIT+Ni5MZiuFxuA7SGlkkAzkjfg2
hxo/IctFuoYJbRoOsSKShu4XJ33xdxGqrY3x0TDza2ZnvHZL/zeuspvdNL/0ntZmZWU9qgAUZS6P
+EoXdhYMdH4CfS7kvp+YiqSG066KqMfHazA7mFo6ZRHY0oiFpTGM7D1OdaDSQ3xS1hIgAYYA0Vi4
AVKmdpNppVuCr/N1m3fhiVqgXxU/xt6Ugaz9BCp/6QeZ4E+2uMnM+iWeaDCJRl26odj0jfnba7vy
syyaR2STX2jOiGcbPJdxyywoU9yUdY3TrhqRBZleY5JA63xUtTsdRh9dC0GBtgUnFPpsGPiVtUon
l0Sesf1RaAh6cqxBp7IenwluP/U3koX2+n2J3ZGZYUi7uo/GdWp6Yj91NBGFCTsK96D2KsLKQ1uv
/zSAIb1WeOIA20W/DFdLdjEUJobCaCzTBMG+blcnwpTnQKDsyFNTbkw+r02Prg+cmntFcvov1RaG
61SEx6blD0HlWciK0yru2AktnDdVezLi+lxbJj3gqkh+sn39QA5mvCRTic43G26zAxO5bOv4Z6kr
nNjCeoe/n+8yIXZExqhA1X3zw65nDqdCghvIfiDWFt9uhU2Xdfra7NpnNhAtneDSsTd+k71CLmpu
qeXvNLx0u2rIrZ3Ta+oBE+m9IJEuHWvg6BbQFCbzmhXJU4OxsJosiDxlhWaKbCVkagzAYv2c+IiO
6s5mjYvrU+km9O9gGrhlECs8XJGYDyoZX7pYw8KpTS+p7UMKQBJdgz0wKEXu35ehQIFug1BZJ7j7
4c+l/k2Nnr8dQhheuQCvZJeas/bnPHsRzZi92GT0oLopFR8j7tUZvAfR3Lp3lzzr6Ts/Lkh36+xJ
233UzJtwkvwZbT/dahxiQhf8r+ckC+99ZuFpsvGByQHmQKNDL5oEKaI01j14JK0yT0UzGg85YAmg
ha8FzspmgvJeAhFcdbB4D3bvfaoC0GmZ6N0GhSd5NRKlh0mfkoxUD20p5F4aYgGZuPGhxn0+aiBY
+7S610nzwXzO39P04oFcPs8efiOcnvHDq1pEJJIpf9wobS2nvHvVGnUSRYPMn5C9VaPj+nfLYbz7
Q/217VQ5PIyk8fAcRZC1RryDg8OGlPrrMDHFGtyg3CBN0YjR+L8LwNUNFbnaCXTYtPXDGz8Fc20e
ij00EXejI+OP5kHuLFdNb+bgkKG3OFBATQpTrbIBYY6pxJ9cOgC+BvJYwO6Me6lH3YsvEPYN2Ihn
1Ic76jsoo0MSN8emt+r/Lu3yVbaoX4wCz+pUtf2hq/c1hu4yeQXHW2zyhNRvusl29+ZShh6NviM1
qdD06jgVJBUKbNS7sYG5RJMudFtSlRUpu5pCTDk7zbFLlgIzN0/SHgOVRB/N6PqBnoxHr03PeKwQ
Fg8UQC2BrlXjfQEmJ8UZRaFWgzVZBkbo4JF71tYhHZJuN84hy7nPmjmlyasnur8utGaWKwwfhmvd
kiJaumdjwx6JpzhJtGxxqGbsbrV+VvOw6xnW/pnRHqEOnvRX5H/2ThjeRK+L6U2Df3vQzTeOBQFr
kPhdtDYMo7ZWj9HT/8JVQL4Rje/mkFC7wiJ5sfP+0SfMdRvjEpdT+zGnHkJXtzLfmDCLrYkL4Fh7
rE05z03X4UMuXeMHaWbxW146JxTA1dM32Sd6+JInTtMJdDpFzFldEm8RCz9wUfSZYUfqRRyfDeaJ
J8tLP5doVxQRAkFlqMvz7IYFqA9DPtF/nw2BugygVPeYqvKroNv6rvWD3HievbMsPWXSF1dMevC2
QMEgs2u4Wpr9numedpviv0MDuq6X/W/qo5++345vziA8xhaEuiPfx6tNul0Wk1MhQzLd9AwM6Uzc
93UiOAQ3GhjlHoBQnc/FuqUpSXYBCRk0IBpaLMQVm52F+dkHAuY3dAJEYmCiAvte+fGL4ljcp8Jn
cI6OhXPBjhWedEtdA0ocqs+6HjATC/OcD260I3pDvNiweomfPdQ9zARU89Fx8JzfHVNMWMH2hzeX
zIaV6e7IKYL01frbEQ+stTR0FBjVfYiyLJ4H81plrdzYUoKDs53fE2Hi98pOUUeNyYNnH7Jtx1Er
Vt5fzcw4etBoeM8AxRAxNcBZCOoS4xVpdNWCp6RmacxLWglARhBOPEbOQd5O9QVuWdBJan69pBlp
Oy9dnhkvQIdObluAFcSqiXLGXeFyNE+IyoAwGH+i2AX054mPKDHcfUeCAYpeJD96To8z1PrXsVCf
bnioQ1S5FO/dxhXYz+fIhmEB/NIrMEzlPgNv5WPzIDCWpqyfpe5B1PaduXNxz8LsHWBIusHUgbzV
yFgs4VdlzXyD672YpwnJGwtoayokHtL9yzEUIZttawxeuxOjQQchIJyQDGn0mmLMBuHiju8xARum
jQhZm8qb382YzebxYOXOTk/wk5eG/VZJJ2dPLb/y0cH5XMt7E+EkTO0RbDxWDqtri2s3DEu4uKtv
0UpDYUGbpSRrT+NmL5Y085Pj5Ie5dr2AcCKEQpn2wWbqXhOpXo2sukhPEUAzdYQ+tfR/9e5itPmn
NWN8S7jxwhQqWUJOI6v3BymdAlRHVaOqZVhLzAT50VV4mBP3mLa1ea9JveZEg4OITjk9udFH15+t
MTXJlcj9V9q0F9fjdmDH/u2Ow7ierE7DWTEUlxDpnMscQ4IM3TRx1gUE/SIgbKJhRwhiOpMVSp8Y
AaFBW0djRJzZ5p1fodMuilMe3hNcWxstQZyNK3IV1mD2RTeimyQzO/o5wrc7gPh8FGBWm8ZoMFwS
BGSSKYPHF97tzIHELNO9bZ41TveQ60lszwyHjqD1o3e73TCSZtbnnkWHenRBm8lxPxnzX4djRqTS
qzVE29x0/ya4erdF4vXMzI2aZmeKlsLkWzIJYj660FvWOkbWHcGt01VrjRBLjXe0WmPYumH86TvV
K37Q6Ywa3+b8yUICK7w3Hu148BWGUH6FA45dTvc4v9nKm8614b0LyDBBPiWUbnnh32rzV4dx5tYi
4NjI3kQI2cxXu87j18YwzZtXVYE5ziVmx65ZJ6zItzwUCg8dX1k14CktQ4Qt4ValoTtd+AzhqLbw
zavI94/E8YRHwtqwvzneHDRXI2rc2+hr66oc2/3gkROqjxU55q3W/3fxnP8yvtj8QmRgYZFWOwgf
98wKn4m3yaXxG8dgt22EpZ0M4ivOhsJJgRUq2Ri8kWSZ2kCaG0A6hvonssi7Gakk+L1R+ZY+S3KC
zvER8V7usr4y9lP0xl89Fdxuum+Dc2BLZFtUtvvBWwpHYDFPSEYSIBeLNc6QR5JMIH/dwgMaUvTH
ME9eERSvS7MyDoVE+0e/dJ8zToOWC+xYc4fx2GfleIy9//uKTsK0KzT7AjTUu45D41/LqgxkPDbn
71/KK46pXT0dEYCgpnfcx5A3iG4owJ3aJFSGMIsazdPVaPyERbQCYrO89GIOTNDIoLy7Fi+Xy/dv
xCl8ATP3xi2aOS/r62vdRBDOC05FxAoIzr8GSNBYpB8gHb1TOiGg1rGwxHH2YWmgZxASb2Tsm6uk
BRc4NUfFp1xTgb/NbWbsZlckQREmxZ2gtJu05m5PXyDQQBGt0jRKPiKacHtLqwjHXl4ajpK7TpEd
NA8GzHRYFG+Av9A5JH9njWNHRkzQh8nzuas0uwkkO9m9q51jXo+v3QyTNIz/tnn40vfmr3a0ok/T
KJ9ljgEEAeaWOLNxmzcE6Pau1WPyJdxE0+n529FZ1zmdNk1JRUHiTqt92GRwTKVevs2WSfdyxKQ5
kG+77eykuYC+tPaIGPwADPkhRZVzMsF464PlnNVo7V2rJhXTgSGRTv8UJ591O07vlGOk2qf6L8aH
qPAdtfdCNkiObl+RAMYFMJcYUG8CBlfbf/HDQRaX5T+9guVED4b4x8gBzh5hkI+wve7jXARDT+Qy
eMZdv2gvyrjfhJ77lTQJtHS6j3C0KUbh07cfBlFPwSTIeKjKmB53Hem7pl6SJqouRm9IliJCx61V
Tcjk5pkTb9odRTqSzYzcaWV9GPzAt9HNftcZCgcNblyN8J4NqLph5KpunYurvIo+ozLdjakojqJ3
3vvUMm/fFzCmFIQECmbTAS7RtNGhFt4qknK3LSXOSu2k3eA/Lxe6FvaPveEXxdXXaPEJMdxy36zO
IBR2bdqOO+mTCtFGk7pWVc3khaQ3XFyo9saBzHu3eTXd2LjRB9P/u8T0xreGNBC0kcNWazZFoL78
kaFAseU75dZJja+0w7Frqxl2pSjKrQpj+juaI06l775YFjcRNBYerhMydv+W4hGRqWfgQzGPVmhc
Ow4+pAdLd8X6kGLMvqHUKe/flyYOQz4oS2Bn1D0EzExY6y7etXCciPaU4lbl2WfU9BqSFl59X5Ba
oyFG7T/Qtj4nRbbYZ8UpikmugakCPbCNt2M705Dkf+yyCWoTfo9bqvAHeUPqXCryiSj/CownVEdh
L/CBLBfMitpVJXTYsXut7coyt3HCsN9oW3vtjuJiK2w7tVXe83G8JlE97egrQZBSdCpk79lUTpNx
SjQ8c+DV72bDOcQGHxoMUGTu9ZI8pEaXZGAnllddRQLrH4CDbCLT3X1OldGdMHP//8v3r2Vl0qzw
/RhHA/ZiZU5A/j09fslRF4fIcp698h5MeZF6Vj3OPkyGCzPLoyB1ymcvF3uPW3Z4UQr17nrG2hJl
9SznTWHm2dH10mjjuTrtey+Cvp3q4VHnpPn0WmsVAQZ7T0QPwRVWf+Qb3IbOmD4j09IC24eUxoGD
l+74aRF5eOdcm77S+VmmbydXSOfFmZLmkLqmvvF7N35qXtmse5aD0/fL2f5hczo+oo0Dg9fr8dXz
+D96c4qefiuLbVbPDV6APHpKYf8uYhIuVUS51EC1PHJnAOqJw8+eYKjjoA32+jsFqfElRJA2dw+2
b6n7hHQqAr569EBzuIP00HSgOLl4RmhcBH3oTSSJoBe+wzxuAqZn0uGoMOUvWZkRg6nly3wxb4TI
B13GK69y0PXdVEfxPm6V+44/B227lm91w7EOZqMM9CPWcLfn0TilHJc35IMMv+RyaegZrAtgYZ6P
iI77s7nXIbW1zhv7q0hx4/rR8JFgI9+pTi/2AK7B/9ucvvRU9cfIsfojbnMMWJUVbb1SGlcP98Ho
FeKdaVl3mpHdjgkpDEU3v2OFnW4qtR7fr0RLMJMnYdf7DaeOupzig27lC5khZJpuI1tQ+A9Q47qB
7HyNs2Ab7wzI8BcXq9Ye3Fd36gySn7DYG0FUC39JPbasI2wEC55Jlq4KMswPXj7evqvg1u2frqz4
1pKQVY7Q3AHv4pGcufJuLo4WcqwCtw6bD1mF0BZqMd44MjQPMyl+xpXcD7MVvjH61DbJoB8x0A9r
aedqQx3mskq7wO4MtkWTiaHnO2+5F4/n1LJfa5lb265q/zk1IhE2kHEtrErQ5HEuGqboWg4fGSYw
TaZnjhQ0Lqb6dxXm9plBu7Ya5vZVyiOtxJrNI39jLElIJ5A/BOl3qlItqJLFmTAWf+p0VnxALI1t
Gu2mSWQb00jTRxmhPuWfX9MWV3uKBG8FQ10nW9N5l4PvL6GXeTBl3R+isE2a26V3ig3zkdekAmdR
dnZxbmwc22MyJbWDs4goHAehZwEZex96YjsxujFj8bAWPyxktFc/zAFDMFAPhkHCETOIQUkSq9mW
ucIrRi4o4itvTxlcw45hzo+AIbrgq40uUwPpW/QFkiAwzn1V/Zq7odlmDovSaFkfDNqHQDHx1IT+
y/VYygyCTFYE9R31NP/VVOAjJbJQ5IHlJ5C7w+wMyHBxyNxUoVA4WWJfa9HvgplT4zeXyikIVim1
bKP72UzNgzqjsOZrZ2lILJ3aYJCXUE8sYp2+dpJ1kavxnLn22g7pHEgy6tY4in8MRLiQCF8gbhl7
GLi2u4aG4DBmw5xkpz9Ds9yUaW2+Yhr+qmxCRo3a/Yg+XZjTHpsfnhbL3nQaxu0qZbowlfXe6aIj
OisW9mHTOuwipsALOvD+R0b3pzSi+T48XRxQSlP81eG3NeEXqXg+g0IvNz0Z7KuihVUlacgVZtyu
I+KwV6JQr8JhsOuTsWdT4a9iZlkqNt/GxoYrEFLfdSH5CpFQRFLny8aMSG7jwlU9Ui8EfsJ6Z5vF
Sjac83X8RMKxR5otM/EkRfbspJXsG418ihyHVpDkGXVbU4rAzyD/9j7pKVU8GNx4ztVNadpmfQuQ
0hUB7UvWqMiLtqCRIGB3BcGXk78eemWuhONeXRGbASlq/7LAbdFrioifivY67aE8QYFaEapXK29d
6czqeDDj8RKVHj70fOIW7ChYW336SieM41HBfAF/J1peGlV2jFhkrJD5Cu91TECE6o8EfdML0NQc
S3bMWEj+7pKoOaAbYoSUFmJDeBC9VxyVCW9bTzx2Nrw0Rd9vGQbR+GcLwt5zwZZBo2he0aKPcZPI
8uzF+qNFqbzylNMf2rq72wNRnSnpgJha26VecN/crHxHK2ScROjQ3SvDh2O+TS6zS1nCW88gSgaN
yUCHuZ12DQ1MFB3pvrTG3BoCRNV5qM/jcjtGIR30CQgg6/O6Yf7qC7JCI1uKA7Kms5aV3c0xcSaw
JRqNaTxIGpFX2y5emI4FcKxFHd2buMmPKO4JHkHhsIrKyjyaZfOVM9bferAQgG+tgd7oiADMmV4Z
2LIxes8A0O51yE61KsWBbjIpgrpXHJw4H4OC0J2+LHpgiQhONMKamLpCRCDTcxjCZJegodnqcfur
1qZnXhHBKaN0YyRZxAS6FwffN0/4xkN6URTfsw+Pwh25USHHXOib4vqNXh2FfbjQcQNYJoGzdVtN
H2oYgCx6RBASdnovYNYsApmCsQCFVJEk24m8Vx9BHWJjhQO65aYtB0Q3ZDf2SRpvXZO4bkevxR5R
fmA1JQfiIrkSa2MdjTn5kr0vtvg6IXNPX0nVFbfcBsecIqgQ9Lnq9KduWfGZ8b9cxy1qw9CJBuCY
rTzqzt9kgkzHXbsx0AXtmpaQ2y5F09TiHhRSmFudZW9jaw6O2wSCbli47xH0t6Ms7Q/UkpQolL9F
2u3CyWd8RbfBpB2Dg/7L8/DqqqH8XfAMrYZ4frGBPMf8xE5Rv7G8k0s5EV5o3Lo4qV4kK8FU36MI
k03BXYCT04xX1phhdMC3RH6oujayM0BMxfqWqJjXPvpMaoOsW5Q2nW79qxtjCfUmPdBHTUg8ET5e
lXI6npe05rbYoWohWVMIMtnNHnknM6oditSmHE/ejGavqy6OB4C60pPqkBjtR5sJVsYGAHXcLKkD
CvsEzU27JF3BdjVSMCO/C1o8oriNf+b0yptpM2GnOYwCWgEhyeC8C1CikbraXg0Wk72wlPG1Z8Wn
uYcnyFgagK79RwpxjlvvMyeRns5PRtyWOiaOT5/dJ9lGpGo6pwvRgmE4Q9HmhxxIODUxNDhR++iS
qQgKD8+imCyO/XAkZOYX+3CkbCpt/YDznX8xn2UwGJAwyvnqx6AvuK/SXWjQsuGNJR28Ceo+3qSl
Kbem0U/0gbrp3SGN2lPjvjLHQ842ECKrdfzx1nTwNvDskQMG/VmRvAgfEy1fpFk/KkYg5GwXy1EL
iJqZod8z2A9Mdli+R/ejc5lGkF2/bjyNciNmys2RlVhE/ApmeZVoGdExpGvLb7xjUeX7sByDeij+
pL57lnN59Kd+X6OV3Cxork3RvmjzkGwbJ/0iOOWlzZqjo6yFVcI5Jyo5ShbcNxfbF7/Jat/gwLmZ
TnOOI9ytdg7yWJ1R0jLLrfJ1MeXnyfswo8FcO3b6d94u12joyR3Er7fWIrJJ8zrapYaG+9FN4sD0
j31fjIFVYER2KvumpUgHxDnC5xyH6qBc3mDPotCy8/SHExpLR02+zDN5VCF2AVvXyzMNSUUY4crS
QJQIwQh5pr8ZjQly0orhvoB0B+BhY6dmeGhCRNZ12qwEiRQrrGY1Ry2gKMgPDjVTCzbwtr+MWHNz
CDWrrEcNTCWIgBjpMO2QrZ1bHofEXDu5Bek1eXgxCkXr2OZjx9a9Aq9A33kiJzYtYmBBA5zO2dti
8JqoyxGkTUbl0Cy19KAnW+fRLpexr0v0x3ly9BP9B14/gTAbaA363WZbsNLefD0GWKlnYJ7aYSwP
IXXIWauktlMtRt6Izs7KM0f7hNZ63vBtFTvXlvWbxKF9wCxIz6G06jed2L+7zkjLlOYq6hpKT6GD
ili+snwH8Eg9Xb5fqXJyb6nNMu5Z+9IA+lQ7+BrTkTsxzRHqOKOtb1NVJhBfXN5h9ql4eVUkH6Os
YsyMY7qDsJFsYxH/zc0YpmhMJFnbdvJM1vxXZtjTnmjXGWo2YEPSmQgHd5WCIGpYjwhUCq5/sWtH
vHrTRMPTg2zDSDDZa8tILSqpYAcUCG81WZvDXEy843qN3Uk6e7stzk4OtYvQWMOPzHehxu6V+dua
kFdwonQrBhL3NpUHErAaCTiOR7BfHUa/mxybcRW2WbEn8YxTW8pg3gUrRyIU5ZCsRw3bpCUDJLDV
EbUh8kLvVmeFfWc0Zq2JesKgCPg1kJTcKHIzkJUsj8JRp5Ei54R2bWMBf9tIRLHrbszz29TpH8pO
x63nyRdPw18+u4/CK4Gc9yljX07nt6mp6WvDPUU9HavHrNM8yIwlDErO09eYwlqG45BO6VOF+rNr
3HPqSHWWtPFUEiAPrt5Kvck3aZpwBGL92FQTkiJGmNmRdu8GJhlqGaOQ534smXAVm1gfy4urzgQe
U+sANBl6FGiKlumqkVp4a5eLwjq1trAHBY3WMXtvWa7cxeIAgKIE6Nz/FV4YEQzsaDfNiLEsgWpM
wfXsEyU4KA6Z+gBWA6szZnSENqhUu7HuSclBs3BCT9Ge8DW3p8lsP1WfZds+ChkKaNWrk07HFPTS
BdZ4tKUV+SA8zj8nTP8Ic3U3SBrmfV+H5ratqvcJKfw6b7hxUnK39mZKV7/0zjaSN2bibXiiiZZ6
R2Sq5s4myYxPb5hPaYL+N/K4bctM/WhMFhStDY0TGpXZbvpd6A9fYed8OkXrv2mD9VSEk1+SKXmR
JY4lk5B63saqh40cfqJJiW5Z3PdvRmFsc2hc63j24h2lWHTzlgtlGCkMJrj5tEb6FCn2IGOy1FsU
znuHm+f+/YpHOV3VtsPeEldb24z6q7lcvr/6vqiakDEnyY+1RHfWLcHN+KlQKjP7RSOGmxXjAgAm
PSPdLev9m96CIgDLRvC6L4q3zsQ3EKL3xh9BFeDr4SfG18Cw2ZawXQumzYTzmNPeH8PmS5+igznG
1ru76IB1IuiMoWOhAlCZZt1jQKZgapb8rGiX4UXVNi7Q5YdOS/qtUEitYievD+byUub5HR1AxZgD
A3LpKtBCQ3yNtRG1mtY+v4MFYrplx4keGaRuwwtiKyTkqla8CX7eX2u/nNYGCjGkjm57iDzvp6/K
8o3/KN/4uWvtQuqea9E1r3WOt7cZOXi0jhSXwQJpIroSHfGWWC1EmDY2tbIbw6vy0u4c5/NmkMTL
uDMsG56geoNoO1mQjqRlCAsw6pSeutJ3XulwPwDFGOpnDXu7i/rmVPZgtzjy79pFrOFYwEKdqLuh
CA53gjy0lbUwU/0G45otWcxiKu5XMFBZNVxdoiuiQoqTdNCiENvu0fmaSNnRQxiSXihT3IHJ/37l
ojA4jETUtFk0nr4v6KnGU5wQ6Q39Drcraa8M7sOHDnLkpghUnfW0fXyjLLM+/ZFKnpByYS7764K+
xImQAawxTE8pCMGQsO1jP23A/w6xZgdVaAgOWH13jzx4vN6sHZqimGlIENqiNUa+CIDOUrTtRdem
r44e2gmEeX76/ur7Qv05LPMn3kLq6nc20upS+Sw7fhWUCzjdoGtJvMNYk8axCvoCwa/jpRrlgojU
yUvss8rVbw7AzVnhLX014Eog0oKdTEm1xaXUfXRR94j8KMfRjFinLS35IB7TW42pn+7BsIFc/n4d
adzkWQtXoM66HL+W7HFFotBaXpFN8QFlriaz57NcMinaMJ6vVkcbUXTsFt85Fd+/MfjRtCkBhW0g
QYCuAEO7acdmPoFzeQxdpc6jPvwXBmSZFkcpnVQvFrBH2VS/hcj7O5GT96gezSOLkEmOu72QHEHg
EF9ovoDFDXdNRA+Oj3pa25ZOrQjkhhv4ZpfikgKi/h+uzmM5bmVttk+ECJiCm7b3NE2ySU4Q2jIo
eF8F4On/BZ47uhOGxKN9RHU3yuSXuRILKQeG0Xawjusyv7rtmF/pl8NDGse/EQOoZOFmtDI6PGwB
udLEjZ9C8ylRCnggQfkXXLJQCvA9UxviBJd6iu09uXs2qqSxjhbmzpWvR/PkDrCXAt/Xr8tnDqCr
8+xPTz9bCkZ05xoV48G2nCeAzeGH4rp94KBjbXqJkR4z7K32m+qJAtdbVATe6X+/0114c6DQ9NqE
lhTC3+86J9yMeL/WjGvaFzP1Cw5G64bO0HoMxSszGoegPS9RJ1V8zZYqk5rq5h1nIvYsQXz854uV
tc7m58uA+r128dFuORiGsF6yeu9psj0llcDMGgh7jx1nS9ec2v1P1Dlb4s8+vrEUss219TqASl3/
IzIkx5+f1Sxc8xQEVgLpCoAZutiMSiewBEp9G1SzDGtK7r9Qr8drbwMc89N7aBIBtFEWu1VdMoKs
2fH6DECoJYOdN7bFEa3cPReD0R2zFiQDMQp2x/6J6yZj16CeobrCte/KGsdOBZ6kGod7OKpkM8eL
e589DamyKZjA00VqBOh9AA3qP65uGU5U+SnvNXZSpd9jNa0ZlZlX0/AE0aHG3vF5D+nWdRWDx2A2
L6JvNiOz6k+3hpfr90R9gNhda1j0p3L58vOrejoYgz++0B4/vjZgr02U2+do+ZQowaDCmYxwl3L7
3eHt/F0ZgwW2pW22fHLH1WySfrNynxZOysEPneNXJ8P99K2wefupIYR+prtt5vnyRA0fpnBo7Er5
2TsSeXuY/LpnFEvAsiedQb8OTYAUK1BpvJTz8a77Vxus7EoZ02+/A4cBrTn9zhdYk6vvAY7tJKGL
zCNFNTXNS4Pp6xDVEuscge5ND3j1oPqG/EKJ9dvz0wqNgXajosj0K09RhuG7iW8BNcmrklktbEmt
X03dp1sEhxsWIeMaBSSncwbyJOTKd1KkTLjgIu/9sf5Vi2DCjGXOL5KbcxqZztUcxn3Wku8CK07f
nf2ifG+C9CqvedKMMPqiX95YPZFash5j4ZurUaKllT6qCFiFezKXNiZko9urLJC7uGz9RzTRHtU+
/3Q81Yhtaz2AVPQm+2YnOoGcYNzc7GAYhf4yfUBzMi71l7KDcjU2H1061XdTEnxLGQGlY1W8/Rwd
fO5HVl0HZGBRBEdORpdlcHWI8/YaesMTQiLJw6V2YwIteJujnoJe4Af7ZuJCoTqbEjsCZIdKGZRh
IUIcesNOQaVE6IWOSZn4MOptrv802Lr3FSfBney5VWLJ+kXdElzFMWXEGGTVuoWygwfVvXNVuNTF
FiqDfEYxCfGJinaTFDqngp2zmE29+Kbj3U3xzWkz6XbRFNzSOWASpNsTlnJsUcrac+qpXzk58lrM
/WtvquIXNpmQQBId13U0biVS/lNgymjdO5rWkw8pPOsxB+CTht4FRyAjBgl6vDepRlMavXADM8BH
U/fwQ/khzNA88pc5IZJzOl9C2Vq095kgFtsEjzAdY6Pn/nJarige9sdzwmxnYXRhu9Ztv4mZzJ24
DdPQp0AN4nH+fwdx3C5EAGz9WrQzCghu3wOXAQ4YmfMSLgD5tkLuoTXJXPmJOW+YZlIo7LXVdeDn
w+eUB89yDJ8w+lb7Icay0ymymYU/4zatjI8AKskBy/AmttGTm9mh4L4d/g4LSkimVLQ4p/+9E47p
n0lV/dUhQtPQ2/kpAEby4pqqffn/vsfjqq9CGS8UzmqT2iVUqOZKRk+9TkQfV/CfXkxHpZckc/ON
Tnt5ylBjmPqjcncpXUIxL8LVEJ/WJL0T6uLxpxLw5zg2qKHfuWJEJ87sakeRHgkwySKa5uVjRD6u
Bkc/yZTu8SLpsAzWPr6vqDxEEUjvsZOvoqv9x+wQ0gtcnl0cuYBtZF2eAFaqFeyvEBy+Hn9lZXkD
r5o+V6BLSDdb6jSQ2wl42C8lUJ5V6wf1DuojqP3lECeG8YFByT+7geCCHNPm5rbMN/qEE6M7Fss2
95X1nTjzUS5eYSJ89tMo98tEjD0SOPDBFPOeqZc+Q94jzJ2TKvKzMdj/3MLSJi1P5uj/srRdHnJo
FLs08Wnuamr+FP+cmUF4kbfxczJQCSr0aDP1TXfFwDRc+Bg9wn4gklc4e2lhPo8tC8AKCP0OUxNb
lsbAa/rbXBbbMfTGNdD3A71raLyC57jF4cVG7nrw7WbGxrsaovGLEPC0YwePCvfl/4IW8jmH7BTS
GbUcffwHnou1YfQYMXYhrpegQyJioSkl32lJQjLyNqZ98Ab/wH52jsCOnto6QUNGxYNs028d5RaM
Odp26wLSXne+tTfCKaFrUXt3O6o/UlPSdJWfccdcw6YqnnAbYBhYYWe1tt1iK49RjAePC0EIwZ0U
2tWQoVo5aKlYJ5kxi37J2PohPHvkymj8M8qYlq0FF05BkORcV3JNYdYeUs01d/42CXgECEwHyOH1
0VQO2mceNNvBr9Mdw3ZQqLH3N5P2uJ8Ct33BNUxSsPD67zADjEU48R+bGUyLYW8a5ZPdvrJ6OtzW
amy1yS6Z6HhymNJ/Wo65Bz9Q/26jkgNJldqbZra9nQGDKMa/vJbGPyLtgG1GeHHYGTAQt/7VxEF8
aQIZnbOcIXH6zEly53N6cS5BHFKRE/E4Jt2Q/PKoraL9g17iYQo7rEz8K0zUDc49IMC5ya/ZEc5J
wtxtYgRQlthWi1l+Y+qIuP8QiDb+ySg0t1GjPaqzfHHMWdMIkFFy4Wh7vsOqNV4aLCp8aOd7DvLk
5GVw/RMAcSsm1N2xYXyxyquGCXPujXuTj+ZmWCxQmPmbE7k1ctfuKk/qnbXMYlr/jNaNCdp2ZgQM
4z3umeHRiSs4kyUxFVboorbjwZtR8M0VbMuDUXvhjQt1vfawQW3HtjcvbppwWa/7TVWMNdnzpnvu
5zQ+V+74lzHfZ5BJLpKdLN49KI6WN22S0cwO0GDYHN2iX2UxRIWhGy5UK5AjHrKTManLuOyNJF2y
k8i8l3SuXhsOy2duAiknT6wzRjn/LWAuvWYou3WkFs9es0V4/sW0taWGvt36U/re5hGQxDjc+Bk0
xjg3wpUBcmtZwKB0ymptKv+/PPa8TQPXJsjxNMzNlO3qug151tiaAScdc489H8lyPdJyqZWJ53tu
36Mmuku71YindrTmRcDyrG9G3QJmiohYt5KWu7pK0aq872Em6t7CqjxFE00PHjxGjMw0xYeXIYmH
vY4SxsuqI6XEWHxy1KZo/Wdsgs8Asp1dO1VqVzpFtUks5uu00mBD1Q3EGTV/phkzHpSrNyN2xoPV
dnprh/ruKwxzMviPrrV1gYNjZfjxrbFwrRD2eSJgm2z6cVAfDg2D9JtpTSVtxKMBc5UTNU5y00y9
76xXf1rR8NnyUK7wdP9XSt41HI27uOnCNQlUGD3UwhgGtV2+rA8cjEg2dukWhRHxLtMXS2JbrRvZ
s/NqMFFJQJUWlmjFiaPCtamH/NTRgrsyB57iafnS/qO08p52gk8oxQWXHrBQbRA1m+gVqBCBv2s6
8Gbzs23y6ksPg7FpAgqCFX0i78qP8EeKHY4s/YFr5tm2BVsDSJWbNCPrCOA12lOUlL7EHF3X9vQ6
2I198uwfARyTNmZtZh3AbpM2nxgy0nTmeJ61Q7Ma8elN14Cek4w02N0CeYLLwHyeiLs7Qsb0HlvT
ek4M8eDyihZOEuxgT6N4tL68K+VlBHHantgFYNzedfdG4rmPdJSa1T7wEX1L78Ewu6dstb7NIwxS
Lyvqp4GbnkN4gyo87mf0nv3WqFevNHvRDYwF0pgc69VU1GJTdZ5TUMr8va3+TDAgngABMLAl3Kpn
mWyi8IpPIaEmczEF6pBJDMwkSnkGPvIB4htyzUaTilZJ0m5EPIgj1sO7SmJCn3K4x2gkW3AlGF3z
DjdGAC3Cn5+MUaAKThrzaJ/e8yBgWDHTGQt5xodli22gN0v3CCIvxbDB8oktkFNWCxscn6g5hV/z
NL51bC80sRvOJfE11fAsWyTLjqD5GN5I+yMZ/IYYRwKyYVRw8sxdgAkT/H9DigmjG94W0q1pMT7G
6du1qv90pQnwxMFqKDp6/1x/5h4mAPvO9R/hY5IJRE6ZpBDpCxMc92IO5koVGqfxApIC579CAK/O
dZ+GF3z+rAhK6p01Zc1tnGfuQm0CGFmYT9B2c1bmX6nPPid7nv8qTFYFhokVU9v6KudrnIjx4lhy
ugTe4Gw1ThJqN/GxyTkBDzHbCNyTfSLIGuBfrJCDs5h2oEJtOfyUJ7HUl420iF3YvSy8csbMOas5
MM+Z9r3LjZa7DfULfGGX5FeA0n28V+e8z8QWdyJzwD/WwhfOCI9urYE0X2E2zsXKuSMOdhFsnd41
MKNSiGIOL6lpDqekosqR+Fl0ylPcGXI75lN/gmeZ7nmrfrMVB+dJTRQgUZ5se/poODsvFi5tBMo9
2UUYraKhRGhffiwnxpXjFctVD2WcJlKXxlEoOJ6lPgqOny+FH+pnViK4D+2LLUrj2AUgyzxbPfkz
63ZGhbaqyGUX1sbTeXtJpg5A9vIFVq6HZNnWq1Z3yXko+2+JF28nnTRFLPN/S1Mw7qKJ2lkXbd0g
7XFtTvSE74F6MBR0uoaxAGJARwNnCojpwyn/9D7w72EC6t8UxxzbMOpj+liw9TII90OZ02NAWdWG
Wjzu3ymOCc5lTIBs5rfxMkhx6ZwaEVuryHvWyj8Co4lh72dEl+eUpBm+pX1tWu/4J/xN7vXDqeEM
vrIfsrbwng/GWWXlfIkdH3M1t+e1n/0lP0JWYZqOoujiNWdzuJKuOIaYobccCWiMczDASTB3VmgH
axXAM+ioCFKULVUZF5p5wJCasfIzAHHe0mzWq9ZNYGgbLzOJgfWoqmtIZBelbLBPdCgX22lqIZfk
no0hMz35IFXPFldF+MHrUbikqVwCXQlNGFef+qNZNk8MBXawAbhICRdFY3lkOpEmt+b3MPDWdVFw
S0CT7aexsvZVncIEmkkmFmrG/PA2Up+1Ni0/21KrdwwrLM48KmLrp5iGuFZKROQRpy5ZDU8oveo9
J9ojx9PLk/TTExlFSXdRkC82iD0TyejGfWE69lb34tWs2rIDRQP51SUfPfyaLNBNKqt/99D71/aC
hbK6Nrv9/Mps0m8Y5uqQtAcqn8W5suwVgavoUgY/RRyEv1OT1FXOmubzsuLts+Bb+l23yThECHSi
U2+TTXKkuHhYg0XzlM0GHI40ePDv3NbU35740HxoM8brMWKWTbg7npRtQtTa5RQQLGGGnnak/Jh1
sJlFOHFUIZndlnFyIPR2yYBLYahAFk883PtFN33aifGgQo8WWghyhBIh6Ew9YoK2i32fN/9C5qgL
Wvu3l1FbXHMJUdwUVjg+MIi6wVMZq3tsQI7XeDb3gVXuSVi/Zi4D5sUKlwbDEfCIS6ETI2rQnxyC
8yXUjhJc8e5QBDG+DHZU3iKQgKKydkEzXUCeRSvsyn7OEX9Rh7ZD8Mcow3Y7SSPdpbmxLyviyAlt
2Ae5TTVMzqkGc2tFEQGodnULsVce+4SBQmP/BtGVUcVJzZwlsLxrZuhgXsZDlOFQdyWtDgsjty7B
kQoT7cMYbbrtYq42Ha0kfRW85InYgIXA6m4W5PpyoJZWMr+5pZUcnbr7kkP86rjyD8Vm5saLvJrc
MEVmceQRqF13kAEV9nRkZ+7SXv2CYYIzwrCpmCwaZWP815LlL7r5YNWt9RJzXIvtIwCOnUWFLaCn
qt7aVjadIrOrURlf4yz1flkGkiwcqYz5wGq5ajOrbZ8rOJirZkTCmLCXrxZK+KhAnHJxN6iI2BrM
7GfKAZ4y1HXdrklWBuSWlMOuYOMbVjYmGEzB0+TSW5gOMA391F11Gci2PnlAHBW70v/qOe3RM2Jr
ieUTtfrZ9M2c+rvghU6AfhW2gM5no7vA1mBCS1gapx/zWoSBiEKKu60fFqVKT3opvOCTewry4q90
aZSo2uUgIpyzMnnKAEUyVWaIt0nosiRHRh9UUqR3ONKH3ky/kr6Mjqyp1Hi0MxHBhi52RNtd40OV
H5gsXcrIIfUIyXHvRRWpwYOKsvSOw4SpqG+8EVeAhTNbeteI5ncXwuPMGOKwE3JtHPSfzJvz/QDc
FFaGybCuls+W0QEJxSrYJx3SjMI2gy053oQG6Vjb8tGpfmTkMl0MS9NSWrvsc5SmZIItgW/WI9Wm
cflEFohprJfHG6u2lmncYu6kifUwiH4r2q5di7hB7c1gyFe+sFc0xkP+X1ZZVcYVVAL5X6RG4gkV
5pCJYwRmegObEf2SMCLg37a+Ovph/BIZWLNSp3irMCqQ4u+/moF+MGH3xKCXL4HBuDuFNIRF012X
AeYY1wOjM8YtvpCK415Qli8xYNAF2ozqY34y3su3fRgfrSK3LlUY1ZvSbjg0MOTfeKHH2Ass3kuZ
k1CEnwnKvTOOlZD1G3myHW9xcOG1W7eaZ1wvl50peJBmhK9KneKz7dMqkrUFQsCEN3ayInWyRBee
nTq8Z/DTPXasYwLdch0Z03BMXWAniCS3nrQytUkQgGy7Pvm5aN90oV4Saun2hg4Ud9TiO7DsgSQh
AWgXixwWXcZqhBzXnRiYp1gmx0kAipQcin9DlXlnkt3dnR/yUmbMSawEx6J37x2XpQjwW7rg+iLU
dPikJ9MYKUWd95RXLsWo04fbARlLrW7YhRHPXZRm9hOprH8OSglzcCKSEdlEe2HCE8GcgNw7L6Pw
erRUK6MYM14Du8iejLBV67jGlWn3QLKGkY8HNssVXG3z2UWbp0zD5AYYqBOWZlEN3looVdGj1GbH
Do1+jV22z9OUoqj491gDAsHSRqJFsc/LhZs9BHAQu6obt5RTSKqFWFZq61FGDyfy/N1Pz3jnAQiG
lyi2uakOPdXI+4poQVWbLrH7etjQWdhCPwZ20eRduBEEzE+ZVx3Gmsm5LkbAfK2+9mXZweI232bu
65vZ1GqF/aBZT7p39zbJcVZp/nyW4/igr3LdR4MFHMyx0JZa+xzpcturYS0nlbxLI7mPDtgXjiAR
GC2s2EXdRgfOPP1aeY6904ITnLXsw4m7VksCwcQZehJWeUMvzYlcjXSi0Oa5uJZ2/LuRsDomegxs
A1rICutUzSETq0LSjCPl50iJ8HaYM9LfrINjELBqmWKHT25NKY+1rXICVUXYM1EW9ht5q3XLBHIX
YcK8mi5V1qGHi4E7/coJU3EepnOkpunAi3ydKaTmsP7K8PBN5BzrqdJkgQvFzjWMZu2HUnLzbsy1
abj0aJOR5VPrYXYol555Qa3Q6OMqrdz/XK5hkzkcZ6h/VpyO6LbYGSLXKNjOB2/rOprbeEEJ/HIW
ppnX2gYjFUKl5sw/qgi9oAHT2/RQrBZFHPdd9jES38tRz9ee2npEIg9mxcW3iTB5u+jYQ0VpiO84
j9/4kutbXsjqRArkNOiWf6b2ThUf4n1IwnH5OaCp/fWbCZSnsi+lrmC5FRQuJoFkLz52cQASCj8p
FyRQYZRNbqJ5nt9VhvUE9x5RV2/wdkkREL206KeNRcCIgdyTL/SGy5N8DnR/B2uOhbUxP6oCxC81
B96tdt5m+ulXooHxFCd+zmMRPyZ2kCUSLE6tGI+E19wDMSQup0SgHFT8u0H34SpWuLG0ZFKEXuKs
BC/7m6NdTkYjnYSCZRZKVQ9QCIJNznK5xdoyHYEOnuHkW09tanSMD/IDj+kVQkHz3XiU/KK0w9QJ
pt+wNb1dj92OoEx/DywKsPpw8q9EerZdObTHXBh0/rWjDeK4srZj7fv028BOGXhB+jgPzrLw1WGI
G1RzehylIU4astHeaga8g0b831B/tcbwtwZl/SYqd+8qe14RPzpzuZOHDvLBCv7RfG7yhBwPsvyz
icI8oRSce5GEq5lJuKST8NsH5c4Js2qlxOaKx6mog0OeNxD+KpbmHnoVh0vvzSQjxPg/+MBlGmK1
JVfo1tSDK/O7JK5Gj82psXX1N5HqQnPMHlCTeu6JcD6x2P7nzs4tpTr7ZgywpbrMNlYeOXlrYB02
uubfbIiOapT8DUKgmFz3dUDU7kaPoCzsyM3PLVFjuqDRMri6xV9XV/57b+Tk8MoRSo9grWkHr7hm
NWcw5IDhQd3jG5rTUjsNzVCbz9XoW0RGo/oS20G1A3hRcQepwAf5+J7kQhXoyhYnEQAkSAUNZBO8
1QRI3Z0RjPmbW8U7ru7vwWRwArBphgFOZTwx9Dr7afobTVG99AF/aIg5pbDd6JDxKo18f5mJffgY
I94ZLFoHN2V+Xc60+0Gy7A71MPavOVJ5pthS0G2H1xyz1k4zp7TYP8qqMbmMIBcoofttZNJqswgB
cO6phoOvMyHSlAFRdLpnTz9f4s5Fcfv5ZYWf7BS0ot4VChGrL6nQiwlS4HYukDHx4Rrd4oFtPFWf
fn5fMTY9EIfZOfUc4a01462quJH//J2dP8HVWP72KcIE31Xg4cikYtrAMP7zK3JFuEN/fq/dPjNJ
DfI//e+7ba3xXcVY+VM7NjC18cWNZETFzsyc3fZOskNaYu89iqD3Tq1UxAzjMV63WK1PduwvzVea
9pmf3//8qm5tsQd/vkcx0CfkrvH086ufL0A7U/p3hEVqyBdA3iDRoYAem9aMPkKjL28JFoSVmDr3
IUji75IYK4KTUfMcS2z4UJPpIq0wv4oiKh7ooi7B7IcsdXw1/HrZthP/YStBhrlPNi1erb1ftMHD
q4CY0IT21Ok+vjQjVJhURYjtjfnIAsYLTUs/tKyXurvZepguEHwpElSS5beNCP75KH9PTaKKN9/G
ylT+GonsPFyEScr4MFQDrHAeBfLarpVRyzri2w80nXSFdfXYjbo4OzLqPtL040eTzBXN1FTLUHS3
KJbtTGm0ZHlcVfU4/+8FiFLnXzCgQAL2TSki5gDdqb8TfcwP9jPrNpfkYHJyQ+3gqGeRCg4kPfKl
bIr04YK/2TaJWx04jnnkzUZzxdgH8Tp0+uXCBqSGrN1Hqt9+Xu0kI6ZOLwGTtuXFdwgobfEVmXsy
A4lZqweS9B87r8YnRVPve71QsxbB1KBfBkgG7CDwZ/068LihZEzYyI84w2YqC2q2evKXgpKoRuJQ
002VPHN0/C8cVHTtDO6S7QQFVwXYTN0l5Clc+De+VyRPVdMGb36Ib2/5vo0IoN2RoRRKwUY4UfE5
OyOhOVl055/fJkiZ5ux8yK5vtiUJmzUAB3+lasP/JJADIaRP3RPzSfGZM+Phu0lnY/JRMfXMpCt0
W7FH6/yICCWppSLziKSivrj7n+YmgaAok68+sIB0mN5EuwkoiZHE+XqQ/Zksl3kfnHS6DQ10Ki/t
g89s5uJqGU4AkMQLPsn+l50wH54s9DnRlEkyhA8/DXwK66ZMnIsL2nCNjcDm6FPRUVLjccuDVUhZ
LxWx2j2MWdxvkTjCNfdx1p2BYjRw4sdmhs0U+179bIv8l72EY3UA3F60yXegPMC5YRl/JyFlrq6d
fBaJfSAk+cypadrim+Fdlyr5SpDE10OBGC5GJM64PwODoxGTmCx0GO8JxykAhZZ8RTjR5+jhLep7
eAmV+tsZNBpV1TyfZvg2mKci74Z4TahNN6dIlc5nUwTIRCkTk9Rxqfxogt99NZFp5md8Tb3uNR60
8Q4VazPkKac9C2nUtnPMBE4WAi9ITC7UmJIZU2/5xNw7Bqq3NjQY2EYmSCQ8VtkE65m6teW1jmeK
8GbSP6RG+W0Rbdq+zl87XT5xlm4vQW/SIh+64i0y+03LNBEyU0h9LB1nDx+rsW9k4RcxiW49JeOC
fQ2RYJv4NShHBp7u8jw1ub4RWSlfiQy9E0WYvuTM49DgEMSeRr8U5b3GJ7sZTZiEi/IE5BArAaP/
5ftNY8AFscfuYlZx8RHRQPTzfWlLc9/SodxT3LrNsq75nJPkZ9bjw/z4wMJUXFyj6tY//zKr5cie
UgB7sYTjfyBrYy7Czl2M8lEbr4nZRVuDdfzgUI/9pfEYem3jn4KwQG4T4b33MxKykw5RaCPvyzZp
Ehwnns3EbOrXyAw+fr5PZ4vgVGGVJ+m05aMgERbjBfwyzXmtJCOaWNTDNp4nBRqsaLnn0OSpiuGY
uHX8PqBbn918DNfJ8h8xDGCc2NUeNUvZNXVU+UpDwtWHr7+OG9c824rrjw5idSAqOX5VJMENZ0tk
PnrvClccDORQ8mdy/nKq7JlnpMRo5AItqZ3XZFJ/aAYqbY7dE92CNyWjbBXQM/UyzK9TB5yJuUC8
CiZdf2JYHgBM4kBj/XHWxtCgRnjte/doIf5/5jg88NojHDcli2fE4+aSu4DabA771hnuVc4Y2Uea
Z3Q1Va8ljFHzJmmesTwc+h5EzE1JmfMp8FiurPTW0FfNG5sOL1nPQh9I+yVrWbTV2P2BOOx+ZWhm
Tsd7R8PScBrLksZmMUzEqLkfJKQkWcF3ZoODoFPRK0JLDywP5M6wvHlqGRsP1DLdvCT2XkiJfXWg
qfbmspc6NZ9xRyzuHEgc7HrBV2r8i/sq/yzY8I+DaZXbn2+bkg6NvBnuoE4C2DglPP/qFyJr8hVN
eb12RmaLcar895wfz65n+RVKdwuNJdzGwUgiSoUoRvFB5AOMeAY6LBv+fEyHyaKozxw/cXyT5Fhe
e9vGnGEtMaiGbXMUXMyrWACpiY3PEXXvEPWTsYWfEpGvHz5litA3D974LB35hzqnp6Vp5CQwtcBa
AxJBzA92S50lgAyoOA9NaF1QBNaEf6qvJiYiPmcMAAsxVl+GMd0Ly21ee63lKfJgy3CTOeA05nBi
86mToKOcoD2YhlV+aZfIjXFBDUaObxpB8Ki6Nx2cuKnyDtKSxM27cP6ahugpcrLm3g+tutLbCxq8
UfMX8gV0Q1ViviS+cnegrP78+Ur3NLhpuWEx2+QSAbYhJ83696lXSN0WHATyZfmUmdvRplVVBKb5
SQy8WUcMtRT1j7bvBIeq5PMbhsHRHU+FgwSUODzJQ9PNG4rmIGO6zq+SyBgQ4GWMyZNjSCLDdFY1
+kP54Awq5qMnjHMjz7nbf4UDbk6OWCBpftUx9ZyjmYslzvPWqYL7UepN2xa+ARKh/WWUCadsyB8/
f3JS7j2mh/PhBW+FMv9LS8AtE970KqGiZTSyM7cBzADJ9GdK5Wb2veyiFLNuo+eQLfNzZUcY/nX1
cNxi3Mm067cJlRErDzmM4xrESuU0XwFliSsoJf4BRMLvJMGtEOfWnTk6T3LXp+fWZWsQ6XpgZL8Z
oV0y1vUO42Sobcxe5s4W//KUaEbC45w3fXvATuZsayhnKEocw/2cEakMuS6HXUUsC/PPOoGLuuYo
Rc9iS/DCCAKiYmzjPWnCQfHiBlUYnEGxOm+eM1PCw4NGmyfEx4BuZxXioS2yfUHPPH2cYkaD3lp4
p0k+3GZ3JOg4By047OjNpa8YKzGVSdQRoHo7/jnJmve67PrXIF/GtRa3dHO0rK8orF/SuOQzFvqr
0MU1uyCyNJfjg9V5H96AF5EhPCcWGqnHtj0KTrf4GmLvkPMT6WV6IGyptsnkv9JBuC5bjY8RpYFb
X9JtdTuOKzfKzrHwmQDDgRh7AtBo1UE/ZheYvx8863t8bQ9inQ+QFTP+K0xYYTl3twjMyqofOPkU
7QjVkGl/aTrtOqkzJPiJJZppz3tUGXR/GP844kEmCmgBtwJUd+0m9ob0G+iKpnt3ZL3pgti896Li
2TQZIAxZtM4JpwKWcdr9ZJrZPm3Mbosxhx24b2ibDTTTQZrWiwloa8fJmKs2UXxBx3XYZ9E3F7kb
UTr6ObxxIpRR30TmFsfMwry7vMZ02OZfbZ78J4kLkH3PT5h+rqIn1MFTfUpngsg+Tc+MbjYIkOS7
AFbDAvTw4C//uaDoknxopBb9jplhYr9bvcHR23BPcYSvPAsGcdU1NEIS2BmoXi6zzuC++7zn0SJl
hN34qHVUbSk/4t8BuvwhfVjYvFUZZ9+DFG22SrR6gBHH11xCgIvJK/LALkOWyqBNlkBBeulYjdwl
oTA+yZnHQFBTgehWGmypLIs2c9xv4VpkcJbQ9lKUOXtGyvQKCkJnvTOgd3ZxBw0U9cj7CgxwGoH/
kiojfcZMVl6lx4k8Ncvwu7esjzjLSlopuLmYLONbSAnFshgfeqdRLAHBuCm9+rO1zI6dzMmvNu+P
kWI6lDPamDtwVCIATDeIIeSqCysyDSxGQVf8c3uDi4mdt4c8VS15YZOAg6AYuxwqAIUm50JU4Bvv
9YXBEbxRdyYMdQu5H2J+CGjPkX2wm42SRDFw3RuFPP8KYMono/feYvLKLzUv8sqPymtjsRb5unPO
QVOJM8z3Djq6OlH/PXyHRZBuW3NKTlaSdUe2qHLTl3zua9mskmJsngvlUcTsXhFh1AE0VXtfcv4s
3Z6W9c1WBk8EAKpDK4qGs7ztbWCwnwlAdDszfStKjK6ePNehD6/J/UYDmWBw8LfEwy2KANPSdM+X
OaET6KOnUZ6PJs3SbkU7b7WEzHz+i6ul2QF0bPwOI7nJS3va8/mj8hvf7bqWabI1+T/Am3+HtXeI
ZJFcpqVJnHqUsmrZPDsJjiOqqYHluL4agkEdUzH8Y+Sq4Xz4HoCCjqlvdQg5xa81mIeVHKj9aCKL
Ncv8zRaxNlzGaHmHk3iQh9nkbBsyPlj9H2Vnshw5sx7ZV7mmtXCFAAKTWUuLTOTM5FysIjcwjphn
IBDA0/fB32qTumV2TdpVFYciM4FAhH/uxxtF9dzoFe8kRoc7/IZwjJX5vBrS0nUvMWLWG5aC4Bjn
yyWS1dsymtvKY/5fujwSZgXUSyf9uTEDFmcL9Qk2klGjc8qOg9ioWKBAi7r0hpwRp3gdAuMr46i+
Z2oPzmLETKmrYNu1FTANw8/fAVQdGW1DxgYCDPqtytkvjFTocZYRNCKBPYsg9huPYLbVbef348bg
dABWExfCvDy6bS+urYotnGX8aZIR6KxQEUsmUQ3tZjFIYdpV6jBd5zHP2JxJjFsdldBRKLAsofwZ
pPETt3z1E5wwRErro5EOv/vCCmgh4wdKmSTXsj9JQ/TP9NoMIS1xD2z6+/2E6EamBkbsiAu3T6d3
a5lWW8TZyGMbFtj8XUfhzFT5lUZNHLj6kDBloOKE/4/LlhgEJ+NWTKxgGZ3nBSKxYGZ6bckrEibG
ptkAu7pWCVXetqOqHQha7Gts1A0GLgfyjViKp/zxr98uwCu4LpB2paaLkWvgly4zGtszB+jGLf6V
Qjw2QQ5rs4lJNq9LLfIdMOBuSweVuviq4qL2ERb++i9IQj0Mtr31DWO4z5fZvZ8b87Nzs/rVpngD
YYm2PTs76WKigIJtaU3+mkOewaZyPZhbgLM3f527/+OImOMOu5jZEm3ZppRtc4Kbku6CjM3/WPdT
6MGge9VtzpLjN85t161k4Bin2npZmQKD5FSywzbFVBy01cSvTmxcYH4tT5Q4ItVVUXWggxcawrqx
gnh+LA0s5qPj4P4Q0GESoHGxf+a+jq5OcT9XZNm1jkSYqdA0ygtKnbcLlHvDLh939VCHBOLEUQ5V
fWg672Zg+bxon7/wY53U+JlWTDlYNcdNnEiuUdsgjYRxEvb7iEGk9v5KluJpKUx+qWGkEQrMSD3y
74ZXUjKsupFRxTmuZi4IgdxTJ9heo6S9HbzsB0of8/AGHcKIxeOiJknO4jtCfDjSS7Sf52HYDhZs
65FODCdnqBUHHZAthUDMcyntoi3R+3Q7djhhg6j+yUcOjogUmxmD0iFJjOrAUI0UczxtOyiF/mrL
qpAE1MBLpQIfn6bNX5G4eMcxB0PbLndSFwucwt3i23KfV/mrS8/rzmAstxnoHmPX5j60kxdvgWNR
vU6lQ4SJpyuflqzn+mOohZLFS2Y0+IMclzVv0HyjjE2dl3j9sTOKDucWckjlEvTMDTHsU17kIyCF
TMzcBKTcgIF0WOdNz2XUxePWJRsVAsrlZyhw+PCUsrFBL/5NB5iFYUhN0Y9Xccxa6lM1zId6SFkF
Mh/SWvSoGxnqEfTNWEzBhafBL3jXxGvEzGa2oinGSTmSglraxahUrzYYsqplsbaKGQcHmOktKJ/Q
d+6MKdc7arCbfWNoYiruH2wcj7quQjOHuuFYUx4mpzh3MYIwAF/yhJGSNV6XdRJkllTSx35DzXg/
bLM3f4iwulWSgkWbFSK1cEVl68QMS17CPmNbUOOzeVP4G0kAWsxbk+YX6ZbJVkjn/nkKnHcFco7N
q3dk6L9M3pOMFxwG6xSstus1YEqFa9MfdZndq3x5II33wsY7NMEGO0P9JiUx5jqOrmrOT914RVna
tRSj+AIOpSw42+j8kygkhI80hphRHvxxMPatlQmEO/LxJXeuCR40wI65sYqCjGh7H3UftBVUh9HU
SJIUuvr1cMQ7V+5sTUN2nzCcCDhPTxFGTZpxAhM2sdN2+6kgLqeGT7/Ce1hp+x0v+Jfm6dvY2T5f
iEMyRbmvsgtY/vqUZMNvGyv+gbcQHibPa/zMtHWV7YXWWoWvK8AUMyDE9e6gzy3HbG4MKMCinOeb
qtKnVPBqOdFknxKNap0Rl4PgadohBjV6ziy26/wOetMM3s7xx0sN53axRXfNqhQvv0EoQRTFXhbq
sRSMm+gf2zZpCuQZGXPTTMFO2cn6Y5m7olVYCReIVXBanDZY9Qvvj5bFh1zcG4LNSHLGH3aQo6ot
OBbzOwtlvxnwOIUQFfSG2ekfibUR61S8Azi3cDHXKY9Le+tNiIUmcRzmPTXlWcvB6uXB8iaaYwH5
cGRCHfB7TX3vjDbuRoLhGSlp3LX0fS1NtO+s8qroMjrb8DxZLjEzs77iQeend5sGi+j6Jsf4xDsO
E6Pr4gZ3l5OmD5CitIeYdd7Q2U/pAMvHCXnGePxipyJClGMUE/NUH1/JDXTbdv6gBxsgd95zidIp
kDvWrh/inyGtULqT2dsCT2KL5yfPZRRj7sQNs3fratjgDJ8xZy0PTZo/TxPV7qChD7JHPlY2tjCE
QWNrDkbL5vcAOPapCXS6lwisYT0QBVvYxmXXWAkENjKb2i3OqqAujHbWG85iYEZ9ypZJvGHyH6A8
Ra3HGmphg49ILQazbzIMdmC91zy3HORiYah7D43g0Lftd+cZ3TanuXRHndLQmFhGO+YWGbvYxQ0w
7Q5XACIhRV0MFNxqU7nyk4KubpN138w0wTkJUEi+bl+CyDnQHLxlB/rsm9V771FuIu0PkGajeeOy
IWhpp+2ldvaOabJrhVsYmj3dZUNysjr88Wnz6eE9wVdKKjWaiThExilozYc6AB4SM2CX7Di9kqpr
MDIMwS+NPz/nJAQcriKuYJ4pqgQinPVlwODIzOB4laAL5fwCyM0vsj+Nw85QTAJMW4oR3x/ey6mv
Oa1WDTYH+e0YCeRTZ9MI09hbqAhbMPyX1l5O8ZLsUr45AiouLh7szRYSo798FbHzVOj5i/Rktykq
JlZ4rYmZwq9H2v+06ZfaHBvPZ2sKgYBZpXs7At70qyLhRSRc0kIb2uC4nzN0UZQvNgM05rF4JATf
F+aCy8dsO69FML7nIO9kFH8bquQ7CfzHqc2von45mqwEPg47BG9MxHl5s12WfbkON+FPMPOpD5Jh
+03gepQAYZYdjL4BsF/HOzP+wC3SAhggUQt3S26cMXkD6sbDLBNc3UxrR2sk2LqUIWpIv7cnH77A
C/LTNpVBgyeYxKlIAi7Dtj+Y1pgdFrc8N5YLRc0LHmmK2JZUBW5H6EuOoN14XqK72Fk1Vz94NEvk
Z5/JO0/JyW63Axaa8t7Kia4rdyUz7ekuPCfK/2TCdNf4VX9FsptPRSku3HRY5hHhneaLz4A7B4M+
sfZLTwyq8TMI5uwwWek+dG3pYw++TlnuuEm5KznYGtSK5zs/xvA++3EZyhwck+8jGdSTcZMVBJ5K
TMRMWyp6W0NeITJoBg1yBGlKw5+PtkszQQbFeIirzzy3i/Ah8ald/KvG9n/U9HtNP7u6r3+Gf1jj
e/uuhu/2H37K9Wn//P9/wvqTfNbNDDA0Gfp/++vD8Xcdvg/v/89fdtWAjfdh/O7mx+9+LIZ/+198
5b9/5n/3g3/7/uu7PM/N97/+02c9YgLlu8VpXf3nzl7Lsv9R1+/TZzJ9p8vf/uVvTyPX3Pf6B5Uu
y3f3/l++y793/5p/Xzt13cD2bcsOPOn+3+5f5++B40mH0l8K6xzLWj/C0Xbt95Xe333TsTk8CL7I
kmtfb/9/qn+l83ffctzA9xlx2oHp2v+T6l8LNgLVvsyF4ro6ff3rP3mmcG0EDX4MaN4+32/9+Oc7
1ZlxT9HwP6MJx61ILQvdlT0ZTW/oVtQHOrSgb4pxvF2Mj2HoENN8OkwLX3EJymS9QSz4FCaVlc9x
THteG0FxSatObIV2LGCVE7OVx2woELirMuTM4e1aBqIYb/0vP9Mvi8dJWqZPM5mzo64/qaw1yYdA
awY19qdXbE27hrBUxrpmaDagGGPrQ0HZItWprP6jH3Oy6tzgIH2UYlGOR4fyiyuJ3b1wfEqTCukd
yM8fjK7UW1XPDv1mMDxSbWm62q0WTxlt8JVBI01EFFTgqsCzfGzdFLB3Wx7GIkVLF/leGTnSEHaH
bd2CA5gMLNDCoqhP9WgylABuqhn3aeMRcG+Vph8CI+/FsnLEgWyAwB6XH5ZLv08c6UPs6gqyg3zU
kfXdwArYJePoUHryjHmF9XWVzRocMpYmpewW2beS6pOs/XBO5auR32AIEShTpN6twT8rl+jUJHwD
9NkkSfAsW28gjJ7Q1nhujPxjbBtx9NX0R7tGc+ioFfVjOhqCvrsbSoYhC8d7QrfFvh37F521r0ls
zwDKAEu0MwHrnHDSBGoQGNXZTEwRopPf6pwsjymnaqsGNjYOkYoESSMevRvHe09XE/K8xlxaKwp1
HlxND7HABzPAyQQPKbmUvWtoagk7Zv6BP/0aycpuJcTbjTlhrGLIvmF57x+5sbaWA4Wsdpa73MIP
5daXuIQZMwMmxkT+IQHI7HIhH1tmfVvg2ZcyYwZT2rt0EvuSrr+wiCug1Q32YaTHX5Fo02NRTrzh
qbjFvfDc9Sn46S3OvDimW+RP63BIHu3+pPCk7f2uU4zi6Evo9ZuPtzsMEuXtpIXju6jrDd68GOqh
2d8b0DCHQlxMiz2bUWPlUJxZD60Xk1cqg0sDfmeFkN7aZnJsV5RPQ9XCPtdsOOsOOhI5erlTNK2M
nkC+JIAziMzDggIvP+itJ+bT1W3bmLc9+yyRSYQGLOWwkyQpCbqRYJvymM0JZ9OJFWEwUb/TmclF
6iHRJzK+7aFKSP20SMe+DHXwKy8L/eDE3me5YI8fE/IZ0tomNombdrAcAqOQJuKFEj57lMtFe/aD
aSRvJEcsRp+7oTdfwA9B9DSnJ6Kc+57KGQJOTLNoRrqFqzYcnWEdQ/SaIOkfs6jYfk5BjpZGWsyh
W3brqwH27knTrbBNeLSmZZ9ue6WT/YCZ90q30JHZxd7zbHyCnoManbCLq5r5oawYNiVSbCLHWsKk
ezS4cnD7TJuSNOnWdSLgg7jnKsN3D3W6vIKWyA5G076qxb3IvFeIGc2Dl/XfuhxIrrbavmkcDjli
yOOQTkMCzAZvZTffCAPAOVfawO8cX5a+qq+YJDhhs2lbdDiue47KsUFnjtYhEgfbhhrbVYEMhf3V
NDS6mFFSX/reReHC8oAmzxoyxPh6tMnonjIoZ9tOOAlQ9k7aiz5sF4STkgNuQvdXJun6pkzsOAj6
NaIs2Uqcwz02FF6znWOQIHFC3Zr6vRmxe7IV2GIZinYOS1a8DOlxgCjUSToiuqFl7AwvckntZi/F
+LvMmo+ELznhFaJH5C4xFO0MeeAfXKe8W2jXBOs1vNWxW4csPZwqsfPj7GOB9SMnHHnb5u7R6dGe
K86cbaqrjaEI5o/WS5ufS0Sxs+GTWs9in1HIrHsgLzQHjJCUtJs5Ow6YaHPr2jDxtom/+m9H+8sT
ZExcxqsl3R9exLSUKyxhr7uz6pq9nCxMJq/1bzlGDzABieJ7/VW0+kwVFdZ/fpkuCHBF+eI+TWH0
J8T1N31BFxMtLPjrvfuuI1iUBN9NxudphrIby1vemYaoXRF0Z1zC6Fmktzad0pinjwmx77DFPc35
3j9XHjkQ5Rr3kLxBNIJjB5QxwpTEOOFZcFuRi6OdJBuUGIM6ODweo6K5OPxDwMWwI8eGggPlBOPR
srP5Z3LUcNXhfhIID1jGQcDDXhwqpkszKvLGKDIyAaaCpuEB5aMngIs7LUCLekMYuBSRO2vov4ip
xVybOcx+HgEAgkGO2euThjA2WesGr277ORvY92J1LUEyPkbV9NYZQKQbe0zZo9rDU17TFF4F/o2z
BJuAj4V+Bh9mQVSM5oOPp387RfEQaoodOPgMf3xHn1gW+9CMeP72hfGoxPS13u8WD5ejGgh22NAC
8zyFCInZUgv5XPo9jUtxesX4QoH7jDk6U3SexwZ0VYn9c+4FJtbafqmjilto7pt9TCJt52JEC3s8
TihBw2xfVYk9i2HqmvxEKsbkA6lIcDfXkIatHHhtBhJPuqn6Y4NfwaU05pj2usXE+jTwBjcctjvb
v52xhzp6/cV6irDkPFYnCGo5V53zvnTTHv0J7NdkfucE1jxkLlQp8k+MOKtIcMpAPDiYKcWji1DM
iqaXpPatM9oIbhCr+3ZabzpOJaml1Plh6PTgePNR8fegqapw/QBiLYkiSeZw0DbNgw7iQcBDapvE
VIPzqR9ZJo/0IhtH0FgRBcrghyFObgQQnjDW1YMW2VrOiGQphuHQkGV5pgCJJOwC09ibiy1ci347
6vPQlNGVolpiqeiY+RS7hxEirGVMas9a0xOmc05lDXJzSpenOdavOEp12+c7e14nMm59w/9Mge6E
Ti7JYW31ZIoDI90zaoyzybz3ibUHHRIVzmCubZxLn4jz4pu/euWN22FKcXtaIxJEXfDc4xjvZlNy
IIVyvzgwmbL1wd7etI4gutvQTVD698GcOBtBeqT3/cPU41vOPEYLCU6knZq940gMntkcD8iS0pWU
lSnD+UYVBzErDun8vknoWUenND8KP9Jb1GCcDl3NDsF7dypsN9MKuOT5fwu9QJ8tnxQb2tbRn5sj
ybP2ZE8ldzOHfs/GSgK9CpgdRPNYi+2C4oSIoa+0Tt+0xnFRQGaAqHQbvWi+s2K994CdHvwStihG
kWwTg6za6Bv+53vuRZbYNV7B1kreLYM+9OUQ5mnfIK8F0LjLmnSL5Z1crKaPXWE+K2V8jJGcTsPC
+Hsui2jrcPSmGre/bxY7YMEjgmi0P9no+Y9eQwxxXmIrrFaIrEroUOb223T23OMh5VZK8muQ3yTC
T05pDcvRtqevJF3uC098zR5Avpmy2zGi3tusQHQ201OfNgRAauS6uPgtm6X6nRrqSTKlSQ5ivUuL
xDibasYP7QLWE8OncPpN63FQD5zX1ie0qTI0RNu6zVJOtL1v8AB3bbXLQWcQlBY3rkcSl7thk1nA
akl/AY4igUArdyXjX84Eb2Vy+SrbVfDdK/sIXVZsQIHfyujNlQzshYWex9Hnr1abba5xmbSJlYWw
05GO5EI+bWGq7c75xZcgwJV2TmYc91u74R3FXd040jmwGWUAVmHKiCP/va/RvIUwq0sgKhpLhJT7
Bvv9puG0eyNT4O9xifUDlMJ28bo5dAIf5BQr62PbOI99U4wwzniFXIWUrjsnplJyuQxm4T8YUPjw
ZrdOfpGzYMtUjwftTA+JWInLnnfRCMjIMVBE7GWm6tv+hBDHFVn98V3jO/CKA1EjChvT+l0QvTt3
fXXXm8V8kRGck6T68Fp3PFD2d9/FfXlcdPvuj67aC+kMBz3Oz/iIsRQQzJkWczeM9Cu3qXGsSh/P
eQyAnXKzHbsSojzmG63SGhMx/vVowiEEj7PBEqOKOpRe4myjGOGrJBB1Zt4O2Vb0p0C76MRjHNOg
skk9+bUeF0eCCa0MfejYD9IDaK9JLodSRMbRFPPVaFB4R9v+aiujuCUTvMXicS+GxbtkBVCfKcXT
lk4TWyJLvJZc5gxQ6LbwlQEv3Kd8hE6FjQ9aWBfHxGi8mxgd0IvBwJC0tvj6fO8TetiMJCUo5zgS
celBgHdAUwUCMp2Kv7pVFlamy8GX0QBq9prqwgPBwwn4GoUbsKF2iweH11NnmN5bikzaY1tEb53T
Id0yi8Ij/IEgApGmwUNAeynHv2QJc9tiR8CAGYsyl73EtThO9kEo2jVixg89Bdxjlf3A47D97GIr
3Esec75CYywYGFduLN/ZZa5dw1rgWJd6LVrlzOi7m84jO7nz/AcMNlVZKXmogmqa0ZzO4IisgmWv
g9sPK2zDLdpwbgY8EkPirkUMUAVYIerdiXHvxQHjAbXIunew/gFoZIhM9SApMXDdtIXw6hNWVjxn
wElO2N0drgtriV5b0o83w+giGLBQjG1Hm0rEKj40d7Y2k5OOHGji7iM0sd+QyjhESVJqlAeFtR7O
JiKjzWGSqo+D42tjSw7x7PoTLmvD/9SGiTNkKpbNUnElNMWXEUPUx2aPsb4bTnPHhY7v4+hLceHJ
/SumOYKRHomyrm82BO8gYk8zvX+8OI2fSgZwThtm3LK7emVtY59cMRL5J56NbF9nhPq/BQGszMKp
EG9zAGlIIfrgOPjpbMOAERAvmscdacROYih3JElf4CXl+NyldLWL1UUTjO6P4bOUBIULy8alBCgi
eFfVJihxfZ6KmIksT2nTpbEhwK3QalKAguFtgyFlzo7r5IVL+lLYRX8Jau8th2kefFdUFnf9dHL7
kRUv5aTRwOjZVfXylUEaPRWMKUMYWwmRCMfn0K8wYf4KlP0F+OmnZGEnZkja2Mx/JPNDQOA8npOR
NlG2RqwGJDIhLcPf2leTWuhgcTemoWHIucCghuCZl5tRtysMYnptHyqvuEor1ZjKs2ETa9sLxZJB
7gMWj1to0ocscKiDBGVUKeNrlgKPoP88OsvMCENw8Efv2fRzdEZD3Dfl8Dmb5XsAOA/HDrlcwZ3d
vFG2c0/RSHrw47B1rHtchWGTrFJ6d5lHnx/IYBCTBj+cpKkvADVFHeSagGIAIcfmifvyZ+jB+Jjg
QEPDpz6nJDKLub0EmFx+96b7OdHQvK3y30XHO6xm+9bjmFHFVksH87o35WFtU5K8n5boR0TzZ19m
b8z+Q792n6HNRpxArVPuJif2ic1egaLcoHND+iXRHseR2MFXbVYp3uVpADPhLiEgWqQswanbsxM2
EvKiEzUNcqsKzaG3Sn8FPiq/l2LnscviRSWrXXxSX268FLSBRCQC+je7Bw5VWO0N7eLAhmL6uPox
36AT4oo3blrGUzfoYTWSIx/FbmW0b5304aRX18DIGuZ8Xra1Bs9iMEKNZcVNgxPa2efys6iguZX2
eCNN917VZg3okzUhDqxuD3IC8t5da30VcwPgwcr3OV4zd6CimoR/uNQ9QguOHJcloaIhBpPj+NxT
yAnruOBUZMfGborlARYF6kaR8DjtstM00ZNiMfNY/PZ5KUpmlrmq9mVT3Beu98Zj97voSAu5vey3
E4zXBk8ABS+C+uBuhClA00R5StKJnWzOkZskMNuuNbzmYFJeQ4+qP+kYHou5NdbZX2YWL6MkSGqM
yzvTT4AxNoXG5O0MaoDtxgNcTvLuXATqPJsRvc4OaWoYDxfPwYQ9TNKgTIFBlwejRHbzwUsXwAM2
77/HsGhDMdHHkkT343yQSzM+dSUFdbaWJXoCveu4J11SGZhPFIFqFVGJShMqXFxZcySIfzSP/7Qs
zl6ePib96GNnlhtAd8ZRdssp4ZkfJjnV4L5CUrLM7rHVcEnFGO08hezUMgKlXl0csg8m2csZ2Q90
DPN5sC10fYImaUm2xyxTlRHclQvBPoaT3izzfWqA11k8cXCr52zFVMOjtLyquubZxR2wCyV5NDEj
s/8sdAxsJuDvWx6mHtHg6QdSzhtZnsfE9BH4xqcKvTVE14HF8LuEdpDjpibWWe5Nj6krKOnHIGoP
0oYYs2pDm07bTmiRpofXpK5gB4EimjB/DCW3iQYKRmcqNw23W+P4sLyKOQgrTQJf2fQHBUYRYlt4
BhFK45iw43M1mU+JD91mYYce+bghorTOOGzSSAxYTQDmlA/p9Dux6VAj1LFHAlfbV079NVmVmjJh
rivR521IQIdyINsFQFYiBMzJrShc0AotTVdVNvF0GWvsBtBgalKDY5DouzjnsE1CnYoM/IybcjHr
nciYDQrbU8AKG5N5FmnfBa8OsATL2qlVILTktKMYOt2X0JpBOu36Jir2jelE+0BjVaR2glqo/nFp
kmdBFaHVDpDNKpKLIoYOmzUYfCkdFLbqWTgnzplZdyAmylYnbl78qKVZzv29EhUwZQKOSDijzzXd
a0Fw9VrEeysFEBErea3Lfdr5f5B/GBm0j2NUgQnEB9K2MKz9Pnl1EdTw9yyPqeg4Oa6bHZ+WH8gl
I66ZZBJvrkCqgtvarKizkFZJuArAYbaU2/3J2wdOuNeKfsNnz1GIwWx3JuxKXE0/WgdYT2L/D9ST
p7n37LAwNCZyk1aYiObszts1Dd43A29gMwJ5D/pzJa5xz1Bv0eVNXKe8e6qMLzSO30aIos0g6uOQ
eT850QFiD6jwmE84kxm/lxhcqgNehWNqeiy7P+Xiv8m+em+wEuEm73BOKYgMwZ4aGBqaJ5/HsWgH
TocewQr3ux5gpDcd3BVlgpZK019ew6TaHW85ttdIHckZxbPEOT8VwMuHLFyW/rxgQ94R852hyyTl
3jZRtqepociyXoOvrDzYsmn+wh5eyArLUYD1sSB5pAt1iZX/CAaooxOKrQrGQNYazc8mF5O3syFS
bp1Fk/wRg3djt3gngpoupUtbKy7Yyb8AG5v/mO6wY/7/RTrOezIJsjKypWq+Qz3KYwrZeG+Rv3Bc
YiycPhDQRlnsPJ4ZEeCXGwUrjSxyhxZQZfnBm7yXFErRWDFwjn2WtGp5y3SXoi1Nd3HbWJQwjy+u
6YPnmrEl5NzSPA/cbluDwCQxD6mbw+Jyp5qXtmimw2QlL8Q8uby9Pn908niN8X7oHzPx9l1TxEcz
/dUEdnlTeR3XhmgAKZUEgGcWRLHy4CmVSzAIqIaHFxG0kewwSLCzwWEQ7gJAUHcyfhPKusR6cHbA
EmCnGEmypfFqujbYVWtMiSFdgeXR01SN5cpCfzGQ0GU86j+l4zLqSt9rLCvQKb+X3kIBm/z+jnh+
uKTtGxChEOmrvGnwmqSqORIIcA74gIdrcSs4fYZ526uHqJxq4uiRcS1iuulrXpKMBqwtplhi4shY
5AWX9qgK+6UDvzc77bVfolNS1t85/QUczLiupiDyMZ4IvOdYjHdDoNKTB4/cw34L2hXLKrTHrU5z
wKZthExfSBjyJfb6d8/U8q4BiW/P77qOVjK9+KBthqWLtiGRBaD3Wnvc5qBA6TLSJkeS/uhOPf0d
4SRRaxqxzpAEZbd9YOC0r88RR/GtlaELmyaVH95q0kkFRADXMgBRu+11VMMTPrar8tg42LiS8I50
L7LuPnOK30mp1/aGShESUz5GyxZuOWd8Oooj1lzt5i9RMT8R+HJO5K7l3p1Yg7Cq0olXPjRS3XlN
9dxxO66uQI6YddWc7fs6vaMRdN43lmALNli/8uLYUU8TUpeA9aPxeLt4BldkgsKgiV6VgRJvqIjy
RlW2OwBBslqNSOzSUtGTEpZf6XoH25k9sepVYeBnuJLKVrC4n5KRFps2s5+tcnbpMlx+2x4UjfYn
h8KM2+u2Kim7ztnQwB3yPqbmK1uFPwMDY5Lm4BWrR0+BggC/hP9Et9aNVRePjS6/ldvvq6Fm/jNG
r6LGtoIptKVKyd+Y7iQ2s908j0EBe3zBzcIUm5gi6slat9lDfmm96uoStQot89hF/vcoUBU4KM/V
o2qdT1jObNajvRnoU+DOJ1I1xyGJ9Kbq5KeN4wtDyGbY2dSvYcIp39NR/uGSnueaFxYniw3mBfb/
LlX1e+QHpCJr/1Y0YCHgVLjd6ln5gGgcNmZ2W1c4Raip+YHvguPKvadZ/J4sBAtqwPJrV/nJxxp6
i23V6ZnO9LlK9oWiRCd3OuM+Wn/JwR8PtuHw6PADh9WoWV7gR2rVxCt6z0HCZuqtG3M+x/nwqhqM
SZnKzkOEuIZUeYVJUB/MMjsxQDzNJURy6fevZtAV54QjRj/Nwd5wkyAcmA1xsocvMJHHi+UEgqUm
6q+CiG187yCN8CqZ6GWXrvOrtbtCIvlH9ZbKLvdsq7oJQYoBXDe8/uxmbr2VDiDvvm0N1K+nJCaU
IPxlj73pOfOSneku8taZzX6/BuA5FayMKyvHGCNdLvwIP14ur2xX12Jp2zjQgZayIUowMWGzzM/d
rO/mwn6QJntjk734qQ3G+8lVr4u/TQY3o5Swd9esODsgmxujd6ghZaRCmRxHKhIQGPoiNjVUDVnO
xKA+vpV62c21AWYC1xDJd5IsHS6gTUdnTmVKWEO4Q1FAvfE8Gz2Grp7dFvrBsalNrJIJj/nefSQA
moeDGMQuphzYCiibzuzhF+TxM5spcw8QGMqxBnsUdfpYKirKqYe12COSUVQzLUSS/53FESoNj4YL
m0FyYGNlhYVpbzNsiFcKdWk6SiKPfgLr16hrJgfAx9jAQoOyOEAS3w9T38rhRijmC7nmaxm6ttPA
xAYXMzhPNvWQEphfL9lW4aW6DUZWfW0Z+9ovn1IotZvO5YwPGCzeCRfbOOmfDypS6x0+9XLD2N47
clEcbdDY+9yIruCu8c+zkLDLPsq5FPvVXABfuQFGgq+6H9sX2uBozBueF8MD7+QkH+nvthxWk5+v
EGt1D5yBM3eRf0iL4ZDXEIeBrfkKc5GurBaWBCYMa9s3Z2wR7pcwfvLa9NfuF/Kf8xfe5N/MC3Jm
QMvbSApq59kuEKfmACiNkU6y7On8CZ1cOQ9SDwd71B0EpIxCq0nvUgoq32j8xqxRrF3Havqay5+6
zb/dQv8SPNQXqWCFRu8N+wsihyDiW5cD7pjt2W52h0KR0ol4oXux4o6q/KV0m3dnKcuz3ZffrqvO
9QhpyRqtOUwMe+H34bcx7fpXZCnk6wwVNm1/I8twyrXjl86sXnLHezZyjyUkF1DMtD55nZ2wh8yw
xqE84RXz4pOZgYCJOoxXRVzekezlPePxFQn7Y/S9M/Ul34GEnpQPMiTrvEI8mRQydSRWZYRylftn
XrdKFzvTaeSGU0tIywvoJC3N4+KYDFuXfJ/VBkdLxM7BJ47QKnLx3uI+OzltJ/biZTthUIMXg/1D
gtrJRDMXaUuLoXbPoQ0k28y4vHVI01fwnIj94qivyX4kxDN50d8UlkBOMILpbMBYVDKEp5F325Z4
FWzri9iFfc6A9Qx6/t/sncly5FqWXX9FpnHhCc0FLjCQBg5v6Q2dfTOBkcEg+h4X3S/VSN9QP6YF
PmXpZZqpZKmRBppEvoiMCDLcHcA9Z++99rfm1Z8lG9tVs4Rm+1AnRzLg4YzV77w032uCMOxN2Ll6
uLALNmO4DJf9yycRgjsWRfStpDkF0C27OoT/KmCpZioFgJJIW0Z5hr6gWb1gu1AMVnyq8l3gJF9D
Djkql/Ev2B6k6o0iZLMMxIISo9PPD5y7slPbN6lP47NglURPhFQN8O0u+m1G6DdzUyUMSmIEnqre
TRuUmZlYFI2aa3zivz3TyLY6gHQ8hvxG0SP5aSB1T2mHKquDWdmgkwGwm5Fr5tQ8BO8xh+VTnRdI
5sEHpxmMen1wDEv7Q1fWSi446JKGp6IZOZmEkIi4XpfeVTt9TjqT+8ek3mpYW3PPfqmfnpXMFb3z
A5lIkdy1vOFMP9cuMeb7oSrpgokLnNE1cUTLvRd9yTPHrM1VNnE3hnv56To2XLWhCdm/1sRXa7zz
9TD3OPURMcHVX+y+D4/ewB9KWQHAOouvZsh2uifMSFVfOQNhx/LQ1OnR1NIXXEXJzVgDlK+cGXFe
Mox5MMxXZFvZEzXevNYbK14zd+8x8t51M1Hi1LG+BuWwMc1Dte0GjPvchMmTnctJrdD2udHVmd/E
sucmz6tGIyIvw/RC8QAXxwwwB4iFGVvjtga06jee/UJZFw8ToT9kFo5ikzPWoW5ZfNj9NrGLaZ2h
J8G0dvKVZjQm65Nw/5GBkrxtclAgdxQnsBahsTPKp6+APLkPcxpyHmcXVee/kkkjAF+f9SZSm56c
7wZh5toXMZZ8CStuRnNVE+sdAwxmFMW3XOTZe5PCdXHLYFtl+l1t4aeuLFqyG60/lD27GD6jXNE6
EZRAhR9JTPhCmJTtwleyRQx4TiOhNFci8APigqDJetCcSPmpxPCrhwan4DE9UnO3Caf6ynj6XVP5
vfNiDLnsuVlR5dQJEwZ/cdsO7FkxHwGuubjJgm5jYtaSya4ruKfx/j3TOQapCZOdHynK0nF3rweZ
veOBs/bBXD514wW/fXOX1irekYjVOQUVH6qbdAbL6WN2u+yUBJPlVxDAyP9CNAIFbALXGFsWxr62
jPXGVO9lP7wjqdBLB6yRG8B8Nnmm6iZQAVkhmUaBilZBl++TSpjbuNOf1eT+Bh0vbgzLMzeEmhKP
f5uGJys3FEp0Lg52Q7t7W85vIrdZBwRyuOkHrSJbHmvrvn8UywY5JquCcQQ25IQ81XEHSWt6Tfnq
YVtyo2tQywLWDBQ0+ZkHsjWK3xnSWPDa70kY4xfvHLUlfVjrGX6eKLltPWbPrre/bdM4A5HCZUQ3
OL0dzGjAIPr4Iqh+5AziEgClSrA2uruWNBTtnNMeChjerUVG/5fSzuu585CXuhpbDt7nrwKx01ID
PUcMthJUUOruMhr6IOFppW/pMC3B8HrFaQ5ntuc9H/ZxEVDT5k2rsVv8i5J4smeHfVDo4OIYM8Zg
5lk+5qSXOP4l9H+sND18U6xw7AFRydHiz1ZPHnI3u5ou0STP5b204hxsYohRhwlRoaqvElcy9UQh
C+HxztSpKU+LNz0dM///O4en/5Nz2PiPjMOr31kY12oxDP/857/969/5hfmzf9qFnT+EbrlANc3F
i2vafzMLm3/YAkaV5+mmqxugS+S/m4Vt4w9bJ9PgSa5oXZcuf9nfzMIe5mMLd5/FVlA4uif+GbOw
9w9OYd2TDnQaz0ZKdCxpir93CusiGbM6Z6ALli1THslLCgBwaEC2WeUNAMQHO7MbjuL24S8v1fVP
M/J/KlTOUF10uI4t/gV/51H++cqO4ZqAJtDr7X/4ynEZ0tPsckHEgwCHPKePIBAfGUh2xvzNrZlx
rDvZGcXEpXgmofSC4eADx+ItdeM81m7yGzR5oCn00XjWQA5luD22V1eFZ7e9KFPsRT3ATd6FFpeY
1UY42NziOubF23/8D+Ek9I8vosE50HSFxQPI5q22eR//ardWEyhhnRQ1R19vwj+QbItR5r5y5hdS
5cZWKO+zB9nktxJKQpJT3+cU2q4trTd2T5+DCRx1XAorlmZDliXgFKwgfU36qMIUPH73IEBY+1bA
f0GR+Z4Wn7WZk5hVufuIuzAEH/kRBhElULlBtCU7MqP/Dj2LXxhpL0L9Rh+E1WXVabwFegeEo/Ns
f9KH996LcBZjv3LDj6HgZOg0KVpEbp402T8FxTfB4uJu0Itfgs1LHDUeplJbpyiJjUsqlirGTgU+
9CWC1It8630j5yHfRhoNYMO1JDWP5p88xxacVJEsDVpQH3TTpxMXL3WLhEAehJC4fHBV4frQsy5W
5X3HKj/UBAB3BeEqNmXei9c37GHtBOsh7K97gZcqb8EIBhXCHtrRTauTGm/77CyxgOD1xKZe6Vh3
OTKGAFrW6dKYlbQ8+hfLe0eagLgU/PEcVt3cccqak9QjujUMF6LcN5zRIOhhQGPdyIRlFvE242mI
e1Ds1OxCTaNjlUEhWV6Mg50quLd1fFJtqNEPWKoLiMmcjh/cdTwVZ9/GnRlyMIB5wiKBY/QO3m+w
zaZ5q0UVLQyOkVGBm71OCtm5wtDr2w1dWHU9P1bxJ9JTs/Ks8MGrkQFhE4I3c81rGjHbtxJoAOm0
JueUbeMHDUPIY42100r9ZWBv4JceYmDj6A/xEp2RTe/CdtjM03ZrjUNyIlcX+BBDUEgjjFhgdniN
gP3TiaVxPK32Ql9QF04gN5MHGULAPSkN9Hgd2ZZmsGF+LOiNWOVuegdc4ZSF4Weaum9TqL0HNtTC
XlRQ9lqkImqTK/u7GgiD2VoMlNYxDnDK7kTT3tiy2mmjgpSTWpTC4imE/ME30NGrylCnbOR6YUXI
qiF0mpgdSLBWM43ygUPcLXcNTPJQtxs5fdcdgy1Qk9Wkc3aWt1lQvo6zg4lwPDj5urJKHqnhImf1
wDJHpTtrYzwS0iIWW3X4t8Y53ScYBNheO+cp93jVJkJOnYE9dhZLEcx86hlC0V9igyUIxwVrIqEc
6FvQDf11RKvlJOraBqRG9UbtQAvZhzAlrJqXGFVs0c8+7Fb8JB85fucnYXiZD7fyNew4/BYFMcWh
PYiyN0nxpufaxJQ0WOVraUjy986CjaOqKPP4TOXLETMd7V9FqiDq1xjCdFm8sQ5ZC+c4d5zeSXWR
JDMevBxA3dTpwzpx6xNDQoO+pkGwZEnLpoAFaNsovh/GyZpwZ+DOlFo7zUOJq6FPy3qTKAqv6Vna
WiUKTMIegdkVB9hydaRj2SwTdb/CzLWVx7J3TpaFgcDw+MDqDf4WpU/HtpQXxdqBkp7iIQKRKovg
ewb0sRqF8ZVVHF/yrCaiHdnYU+IGE0Df7KxFzSVDoSGaIBchGG7nIIe+IpAQkmpV5SZ3RS9Y/BQk
CuMAi0kpWL/RVBUUTYU2PFyXg57Up4eWfsVD00+satoNnwy2PgF9vFSD0G+PSRvjyONQojs5MGmn
KujWLQs84bmfqWHg80lARrLWlONXmenvFe08XH5dsEvyDl9Hq27bsPq0rOAtaAzrTgfPuQrR7taj
E0DUuxEZC+GuYG2ZsM2JtDs77j9Jb5v3juN+YGkc/CR4igVvcC7dcQWnwMRAQ0jAqZ4ajRUwFqFb
rXDO8YBu0DnjHXJWss5fUZtIBXosv0Oq4ayal6qqWFYG6NU+kWYDtlf6OswKspGOxCONu3QqX2xJ
7jZsXGPnFYepPDbdwkmNxLF+QktCsS1Xg+E952yhVnRvf4wxefioItKNLQweS22fAI+WoC/dBjcz
203DfaoUOR2H3d3aiZyPBJiLygAiBYuqYIy1gfSW7KoZjYCt+E3j2t0Wy/t9wS4eWi0qL3tefCEU
yZUBEgh4XMddt1WpnZpjMQfB1ohqhOhCf5JJ/d1awDWn/DCHsQ10JeKcIPL7uqT5A8uS0jJrz7aA
otrYXStYrdvU1b7h9b0m3DVWiyW26JFW8qq0dl7Qzr4DxdZvUTDL1pq3I9ehS4rwpsYQR2h7EdvV
m2fIN6W7mu9GJCI15h8FUNfvUgfPZk2IAKgs2L3Oz8v+vcxLtupjdGdSvLKb3fg0BfTr6DOJWHe4
aXJq2aTuN4ocfFzHL1ipljsBciPYnm2C/UymBEL6PLvXB/zjOoA7rBMjhnTrM8avnpThsVmMuO5i
pXrkUQmXXPhx1h8KcpiihURl5ImL+VZUsMfQBotB7sIGTwN2oWvCOyhq17kTbUebsRLuqqOAfJ2l
U4SVkC3g1AJzJCR8I0pLrBR2BGTpKdtY5dUecYfRjFtsLafucaYH964kawb6au1gM/WBvLy2o3wo
iDev87w49iQLvP6Z8xr/FpQgIHR8XBjQzCHztjN2o9ztL+xsw0NNGUXZAZVI8/IpcriRdNOvFHv/
gapGLiNHB5kJpCYeFT19AxNaGR0AR7yirnyATCx7vSP71b6zBKNGk/tKKqMLnpXA90zcXVVCGQUs
qRtec3+ocda3lgouZp6cNNxXEKW1bSTYOrE7+NZws6CYLphvaCibYeBh4Q45A12pKr9Nou4MDtQ0
d2oaLrWrwPWM5hObWTDWxnJwMdN6PwTe6E+zGHdFJsHyVJxxowmQIbqQyzrNwv1Ab+SjaXkPWlPh
nIqq56qUGTuqaikpepaAHxbf3eeAgVSr2q1Z2Lesy6HWYcqVY7AJ2aKqMDL8qLBTkmjFuz2SHFKx
l/vDwOiOG7dco5Le1xjmUfWqTZPG5Nw13KM5l6VkBTrjnIWx04qMBHnM7d4Fy4I5blONU7Hrzfiy
fDMmZM5oAdTb+nNvm1RejUiuRFvrUtbXJrY4ysyuu0l4YHF0WdjvpM1AxoRHyRNy1y4ZdN16iEt3
PrZF0O/QZ55aC8c2wPe9l/bxDh5FuqdM80D5yzTCeg0GUayxtDVEWkhCI8SzE4Xl9zoOqfPQ1Dso
1x5bdG3YVhhyH4Qhez8eE5PyY/cBxY0bskFBBIybg91pzpbDNnwcXW2bueO5YNSPkTCrvaK67gyt
A2dpMEdH0/sq4cOspaeoxkEPuokdoeilpBeq4btZtetoxg/kMYjA6QZE7W49l3WbXICko4XESSTy
y4yH/GkKvokntyChe9cnngmAfIFvziG9qra6mcd2A06qWAO/TXxtbIHiZtX6kROv8cjj+gCSn4+a
PU4nuqUFbtT5UQlLe5GOs8GI274KkbsksL12OzkKBiuGgVWSOs1actYDQsQoZbMS8oSPuuiuMi17
jrziDSUNQXF86aLEu8RzR3sEXy3wQqC7ePkm3CQJ6uu+sOZmE5IdebPy6nda9901Sz0YFKlz1lLz
jufd/FpjeC9xcCCzFsmm9zzQOyHYG6czL2gs424EBXE0vGlZg0Q0I5ftnhbKAY2O9J0yXM595bQW
ev2hDxZ0XFO5h6y0OANZw4MxynNlAnkGPMYWEH+gb7HOC7TSYR7zeAGhfPBoopMsofwWHy6txI65
D2PrYVbtfLbVcJMY5jvRji2qKV5yHbssG3eW7Izg+1rDOEXsCUAxTdDa7OIqUOavacCSViUhKdLU
fbUEd6eqJh3KUAAdh0rOXZtp4TnvktefAuyClblpIQFGuk5GXONQ9/ODM4lhO9i44wN2sf6g471L
9XIHHWI1QCoX7VSenfFNdO20kSERtTjeg0R6oszLxFpPW5jtxClDyLzrJ+NVZ3DYpnj6VxDQHpHJ
zG0j8Pd5Ez0bBYq9IuBKWim/gxgV3tB0VfsGX6dsUh5zCc+CQeeYROpdo3CzqS+2HjyN5MXup7LB
iIFVv9d+jWNkHqR2CotsPrJo/8XSzV2SPi0rsEytMkGIL8/JvPdlfxuzzNU8lMWm9jjTzbHHVrCh
A26Wr5YXFtsKn+UaJf9lrOLbnBHA1zljjmx0E2Xnx9SDEsfFUxWzuzUTrCqJUt5GS8EV1UHN4Eh0
bqAGqgy8K+B7kyoQ7MbKrI4Ce5JftbG+A/D2poLom902qv4Q/2aOAyZErx5xzdbbZP14qrDrr0zp
ESZuYTTSLJn72VhrviWqS5LJaj11Qc/GlHRIrc3qmLqy32m6WaH5c+mzhIZSG1Y07hTaqz5G9U5q
PeXQltUcugjXYx+nOd2E6NJqkUWEQxVyopJoU82N49cmjIy8UByog766LPJ8yN3Y4S1VDsGbWke0
SntLbnomk6YbOEpNS6gqLBfF4KX1rCu1oPRt9dG1D+NkO+Sc7HWyADlOC4DMzUXz3EerZneJDmGE
R0FDLsJEsOmF92JM8S+cROme/MN2xgeukq461L/qiiq5Xpv0A49BLmF8ydRfXzWvjPZunh+ZibFA
pCEncywGeMIphzCcTd0fMjAdULx70ki4OgITZmTW/Up5401FbUfdP1qilbcc8WJqoY9qAiWC4gJF
BoUVy/KVAs+PzqP3pLcBOgrXMB/S/jDorGs1TL8D61HbnvEdRK921y1HNuNEDe5+6IAg5yo7iVp+
WaaBQEaRwtqu03rVGMRdRaXfhD15Z6rXKWQg/A7Ey1qXaLvbkqDtzmm9R2ORmMFoeiQZK/SyxPFJ
2lY7nj/hWuQZFcWJjlrHiSGOKzTNQr3lu8jhQdSDFDZ4ZDl1dE3H4aGPBuzJPLOjRt5U0tHP9PDw
QuVry1IIlhIhYTBe3R4ou1XPjFluLRBr2HvzYVhRc07cNQteC1lo9JGoVanRyFYtgbcYD/reMLCW
Sc05BkBJuJHuiWH9DjFPRkv01WhqQBk1o6pbYK3Gt8srVDV7JTlKcoBu9m5XMBXSfgTecy3JH3N0
OAfw2rLSfKgNyuhKM/m2A+0RtYNhdLnmbA+thLeiP8UHvY102E2h3MWY+G7qOrk0ddPe5h2tnEhR
jM86ZTZGHz5FmUVnZo2pyiRR51Oc5tD/1pn3Pen2qC7tY+1AWhoqcZ8QAzrYuWYwZmBwbjL1WMZ9
+FghT/N7GkzZV7fR7AMvFgzjHD/z3M3t8ec3lcz0q1ZT9KtY+H6ivsovbUGRvGFqF/RaANS0+4RA
pmFaKSDxrndNw7xdUwbkbsjVPkpSp0fVSSAzBZdWbniHVkDeCZtnFY/59c8fAvHcVSX1KGKlmxrW
PUu4+zi1jrjq3NvZLHmAmFmPfYW2PE8nS0jf6CHo699DKh49yiyZke12F7j1PY3WEcpvij3fHR89
nDw0lWxMVOwNsTcoVaa1cbXytSK4trLzUSBMk/4fy+40JeqENYfBW9Q+prQ3Z4DtHFHZ4Dm9A3iE
x3gaYyrjvFMeWYiYq4QolK/JNUpKQ2VpUqwxryLHXLvG+S5V9GSP7bBtHBWv2fVyHLSuaq7nXRPq
921BQAP7K/HVL4orSAXVO92Kz6HOTo94LsE3bczXQTvti3BO143gEBMsJ4kPGWBiXq7wQup7e3JS
RouM2bIDGjG1DGRBOWPXFXSEtlW8oQwGBjM2SUMzrJ3whg46eCWphcFux54QFit75CwOjnHJs6sv
pcEpmvJzWhu1TdHRHS0K8LM0IXtIxn7ek2TOGF9FBTmL/tq3CpKHH+XEECSZwpU+ffL/VD6OOoyP
dbQhEmKstJJLJM7VJ8VWiFvFUCM4PpoxloWxsE105JS+vdYyNo6JdUAzbJDW4Sabxg/2/Fx4nE2q
Jkq3OOrv7b7+JQxynWBtgVgUzqGZaDrj6NuYFWzTUd9nGrKhU4LViWuf0EGxt+j98CXeNIL18za1
4DC0tvlVVB8FX/YCvp9ansKl6lQSnE9nhi92HtcsTG5YcFJIiOGDm3PYoZvVA5QrGIOgAGM2SaZO
L7TiMhZ8eHATanSrs3uwDP2joV42y1KHm39wP4MS23Z6TFKUKAz3wVvPCuYVBhq+loqv0Tyd7SRr
+ZRN9s5M5LrFV+zYufXsjt636/WfBTxi5y2xao5lKngfRng5Q2WAKpi4G5rsczBvrSK6mbCk8iI3
+DXxtOR+XPXqrmQBh0NJ3JAfAZWfuO6ZHOK+Gmux9So2koVE6P6BupYVs0KWVOBii8PQAmGLIQ4S
aEk3JHEJJehJyYfLPA41TvmAksSIZ9HMQFGBnFjDrfVbUdd0vjqc6ZV2M5ZPUxShw8280Ozh1zUE
2tBpCWDY2j2+4gDjGtkE7EtslLtkRxZl181CneD+gjjFUVTV9SGJqWGkhOQUI5H4kh7qGURylzzn
JbPf2IKDc5birPE02y4LmXBvxWF8p/T8vpekjJg7bwBm9Een2nXj+DmAxSNsO537kroVK82nvSWM
PYo2fh0CHpHNDSxM70VRcI5yyUvGFtGYbIhZrPD94lKF8d2FjwrPrQZAYOSu4CXjrQwHCsUpFU+z
2fRFPEckEa1nhE6OI2ROgS6nksY7PZUXesUyvCtbWoEoNIEG4rU7QIDFrmmdlyr31jPgc5pLawqc
sxOdX/GSjmLTC10iPQ9psxlweB7KMn7NMoNU7KhxYVv5emqjo6Omcm1w00nqW1iaD4BExU07p3fC
cTNcA+NFa2gJ7+xfFCpdkgQrIdwzrZCbNvIogck5wgpFs+R8plNSO5fFl9nZZN9t7KdYgm8anV7u
TJPjKjWY/63KZICKlG/PJXcQMxP4s+zIn0JwF5wYZQflgBraz6Ftw20cqF/KABComdwFPG9LXxQm
WCmgBTj9dZhBWxAPkcTLiFSyr4PqzGeLOnvAzSM91kVLXNuhzJaFmsx5r2ge0HIqpcgWon/bxAe5
MDr3UljWL2pikaaDoWUVE64aKJP7inqIFQbtmfJOx/Al/hv28U5MrI3DoC4Tg9DMqnQKzPEeVEqq
TxyfVe+2X+C1QoCZZQTERclxN+4AevC7uazBYfTlvHfGTpw8DoIkM89Vgfu7LPPPeIjpcxbui1dC
oAmw4W6KqABT1xOgCgvszhXxeyPl7fF0as+wX+Fqhnma1+4+nfXipMe8rMTR7hsLl53Hk6kRL3rM
IKtbLXeBQnyTP6NmO8XpoOcsm0IeDW6C8tQL92DMDKg4qFc2WJUVHQfYKRXJdAHb2A2nBymnDfYa
bndtfA/oPaZSl10T1mdro4tyL1kHFB6pnJLPsk/GE4BC2L4UtGBxiOTtKzMf7dbwMUsAVJh9QvVI
LLbDisQwCLMQISPWeAv/80IogWY+Mb85Zv4NNv+5IYBdOcANDMlwYNKbCjYIg4Pdv3iD8axw/aH5
2ITxm9uW0azoupcpRUicZlxB1YxaE46PrJD2jpIHA5HDp34TdigulDTrTR/b34Njl0+psgFBWF9u
ZLTraYqGXWrrV7AC3NFaNRAveDbmfLqhj4V+BcokEj7UNuiFLmJMDjF2s+DUbkKteTdkzg5vgiY+
5uaGEw9nTPj+205Oxtn1wy2T07CaZAzuAoTJnHevc2VQowYYPZjtYU/XxFsAieRE1R27Td6GiZm7
CrR6VZvdtRxBHcHxwflmJp8N2MO1IS3KCFkRT+YZJ98EhHE4zNgpyOG0lAL27DcdONygmrT3CdZ0
xF8EB53od5fx9Ihuh4RzeZVKZ2fL4RPPSH9c0LKdAD1V2CEYqSl60lIj2gTFwuX4birDu8XNvbcG
vnQ+hhfY5sgtpcmeNsU5ImFHJ9wVBYvwHJIez8J2q9zxNuzQRYJANUeXVkRCZlxg1sALHbO3Wymo
7TxT2Q9x3SJvAWUxiMPXCzGiJIxEPfHyeMlYxm7oiXrux/lC8YWzrdLwVasr71YWNLj0NvJimCRn
jIfZhpU1Jx/d3DjR+JhM1X3SmHggJUUhcXQf4yHByq2tvWR+NMfGWMUpzhIOe58B1nCNvQjfRPlU
JhTPW7zoa56n34Ujr1PACBfCNoBa49wPIQNIFNBNBihmw1kk3g1pGvl6DXGSvvHAY9wYS6c7zA0G
q7Y8YRbT/AH9DQdNlW5BFaxBkuH8dnChCpdqxoWhmYRcMFE3DuumsT7Nun4ajGW3UEADnp2RD1Tu
kECv1qMX3MxTYu0RFq6RlpMIwJE4kCIga5MN61b1QB688tB38VHHeK2XkA+Jrsf4m05VDofCkqzj
BjhR8+QSk66O8DKAvY7sMZtO7oM4e2ChRU/1xiZFl6eRvi41/IJFQLavC3yjtemlluPVG4onL6WF
RwuscRMAp9ITd9tlacQBe09NwD1SnqIYSt31JUJcFz/ZrvOpl5w1nNFoOWwnLEKpLqBcPF3PVuKu
q3OQW9oeBmSAmoOzoVc6gOC2uOdz/Bm74TdoNq/kX5BEM1YxMhdYgkcQh5QlFDUl9nUmzhP1Wbup
wdCb282XzGgb6TA1qM7ijXXLe/KmuttdTdVDJiiGF33G3U06yefZA5no3OQD1lBvwGNmB2yv5Z2i
2ZFVYPNVmib5OdBOGbuXdHJe64kbWiOzDWSoxQUKrNHLODPkKQq/kSbP2dxHh8IDsktl+iEFQ7EN
kNq32NBvWM2zKeHZ7suiy3YhflGmSfRsaVsHORJzCWUqt8ADLpmh3Xqv5EmW5ERAkHGkR5gmbq57
JqrJrz1YMF3bPru5+g0VIdukCrOB3o3vzVK+wgLKnzwVvIB9YHVjcCTTsFziv7uMurhx6KVZMSsC
c2lAvzUWPNK4Kl7vZnABm6430NKm8VkvB4skZrOzR+xUQVVvyRg89S0JIlHRdqA3sjnA+b3vIMyr
wviol6f2j5vkn+Iz/l+SF/8KXvxv/1vG4/+LfEYDw8x/+Sv/8X9yHS8fOVxHMo4f//bfP/7eW8Wf
+NNcJf5gbeOiupomrTQEHzDnDL/b7r/+Z81w/+A2vfyibcFrNA0sSH+DMVp/SCl1Wzpi+R8Gr3/3
V5nyDwdDkgN4zKFL2Dacf8ZfJUwH2ORfjE62Iy2cQVIIaZimdPUFRvlXd1BFfoOCgv47phhga+Bt
3sUDomaPVe++8D7UEA4Psb2dqN19MvHPFqK5a2NuW6UVd5iYeUKktpgNMmX5r9YJoDypvMALYYzM
SlF5YZd8S0Mr5/Mpb3fcb7DVVASyWoDh7F2Go+l23QHgU8F603bwDzkz1zspTRWz/FQNy3O7j+sn
hDsfT6v1ojS2ApJ+pnXKFAOtJtM/zNRZtc2ApQDTw7bF3Bh2FEpzIzKfGHyqTZ/YwK4btz4T9BpX
fY1OFY4UmVKsSRRe/BqberoGrW3csqhUuTZe+y5/Tl23vcGJ7N3WoQ4Pm+wfaCczvsnq4j5jZ8Aw
W1Ec69LxW+LpaAeZXufGtTYQ5HNarSRKP+5N66YjxRzY6V2fWvM5GO0A2kMYfPXL3+0YpXdLRPyX
ruRwaFsUqCLuu2NeM/7oSySQ9WJyKORAiVarV2utNPp9RFBoJ8g7+z9/nvKsLxDkCjIPf2WVpMc2
Ip6ida6719E+Dqrq0gstWcyTWnxLAGWixCs0997ETBhPtN6H8YjZNqkEfYVSQk/yJu3m57+q5af/
69eslnxq0bikRZcFQN1qGNrdYro41TRdOsudLnrn2MeRPktGKqi6tbqmHV2XKp4Q9+MMI8Js7RTa
+L0Iz1ZHqhpgFMvUMPDshykmGjaqGlM/i8cHigTGc2571yzpjF2rKj5vwgibvQZ04PjzQ5cUINoC
cZMNd3oxxysKFsWLmwzdrmwp1zJdHHy5Q8wmELtEmq9D/CbgL09N/qszRjxuP9+m5alT7WI21PSF
NiVIVxELicm5eREn8drZTUt604w5YWNzpwosZ9GIG9YFQ8LLbnmFe/vnv4ZJJTpkRluwqJLjxqmB
Gak4Nk6sYY2TDIK9xyywT4M5OP78UCU2bryfb4MnRbmuExp4k3FiOV336n4Qh8KhPZYTBQQYrQIN
phmfNbt6KzLb22gUBOEFtH9smQTQOMeCrUGLkYIdJk/RgIqexbMQJ4jjuUrWpmcTnyoG42rXZ6RL
8dVgAVzRPQ1VJ3lyashYiRytdUG1HHVv+S8gS1UJOJlnTXScCcFfPWnQBdMLMiM23UqbgHMVfANP
PxlfNlHmU2iB8mC8Vjd/virQwTZ94DV3c1kTlXXYZE1W+kbqw33W+pCzB/zjgjajy58/EwkwUaQX
XzNKUi6BE54LGhx8GRtPJiCmaM1oMm9CMPwbaRL41W0Gk2EYOByzUVh+wiorXve6AQcuV8YJt7xb
e8ajUdqPyiAgWZptdOUuXr1BJHofqZu4c+Ps2x3hYvXLz+yUwJWWpMP+z3+pm4XQZ3CdQlGT0Pim
B9yz+k2RFM5dkKkvL1kAQJUoMNrJ5i6rsLwhxaeatbfyuriWbSI2wG/ztdZ4CbWOZc9oye/UQLJQ
7h1OawT48gKlf+PQbjRJ2f12i+8otJmmUxFdohpn/LQEv1py7PdxwWVLwsk6DQYyPWciDCIAFXRg
nZ/cWeyi/6SLzF7LGp5V6XgzsYfCetI6+RUlJsu7asIQ0ztE0bLgy8kNHB1iGq9S1GQ3BAJrbZTH
KdPtTe7Zw4vqBmwP0dUBxH8e4e8+pOHwPeF8Xw1m3x9LJFbCD7O8tV2O6yG7WWWGFef2aDzr1UCA
7+cz0/VeTF0TF5Mcm+gwAHcJSeFd5cC82tUAQO3gWUvC5EELnYPGdAZYSi8Jec8YQ4vGeaA79HVM
Wd03y85kKlzt/PNfPz/olQvkwXb28BZhvZNw6pfCFDV3ExIl4rC9XDlzNU/HudCPVRc2N1nafes/
CW3bZZv2cwOnZKvdi3HaC3xwVwXO6jFOQmJL6W0+mfFuUhMoexFXuEDp5TEsvd2bNhSw2m1OPz+Y
TuDuPP2FKkElnMvUhgNeMMCaSJXIOFp8EFnV3g560N46DiUqsrQbBDU1EhXEUQw6hMVLOJaXQTHz
jvhyWOOGzsP/oOrMlhoHtiX6RYrQrNKr5xEbA83woqAb0CyVxpL09XfJ3BMnzguB6W4abLlUtTNz
JdCtFydv+wOmNGOe+ZCPmH/6ELUJe+jIyKTTywdABOUDkkbF3nZ6BKWvLwXy9EoUdURFOJUGvV1e
7hehIEhSsiobYfM37bpXmLryQDx2RmrFCv6CFVHUCUrSz7T2Zin9KFI2rWBTDGAyjF0+kowIr13a
P1iNwET+yxEYl4OJrUk2HgHnmr12anukdIErzRqK9SJFzS8kCBaRbbm2lsHyKuT4Rg/Ps6cDfq6y
VJ0jFQ+71OhLskzOs+2Z3oFBZEOvXDruNSN8H2jf043u4b4iDn2moee59bYImLbT6zs8JjS4LWqB
bI+sqmU0QI0MP1vrzxDB68Pq9UbK8kholfg/lQmHVHrGMR3QTQUI4lWIF+xJRehw/gjuw0rG+ks3
wRQzJ4zM3Nw2qeM85AzrUMKVZ0WvjiiTI4CRAQR8IFjdEKJEJoOVp3xrV05FsQs4kL4PHB9PoRL/
yljmn//zSYgAzitr1lvf0cjBUMFCj0C/8aMyh945r/EksYaTYZK3GwGLuZyTMZ1E3akeIN21g6k+
VflZGPkxVKX7xmSPHZDZWDcTn8E2zlSyt+reXhUeKBj2shF7usHi8q6rd4602IShGOkWNQUVc4QX
I8PgMxC+Rgk1tyY42dv9w/ylZATsik310a9p9bJD90105VWWFXaFuH/u8r5/roXLjTLw6fZiBlmj
WR8KfT7iau0TxsP2MiCk4YOo44MXVRiIIzldx2piNY7bm1nYn7ynfBdtvmz2pUm9OVtWn+0OOUcb
A/E6ZSexaQLFEC4P7FWE/+jsx719VI58xnYYre5rXVSD3YnScHtflSkm4Va9n5runER58arBpFlO
YF0efXNEjmQIKdJ0D+rCe4nb5mhrQf0ZkEQk+qqbpymY1CkwMeWEmEPYL9Xg5KzpGuvaB+dQXHFa
4H7VVU9YFH+GpQaK4x0MkmWLg489jXwVRvLe27wRHGUZGB3G6j0Z9GMspHN081TiE5fflddbr8xa
oQOqwFibbmW/NhYDNt0vsmODnoMbVtB2EBk3TTTGTc7xLEukVwb0/TbuCLeDV2GTDBF4Fdt69IRS
a5wjLd13iXzw0sT5I0qbsRCxoIUFL/bmFlDE6CpPPwPb2stI3yk83Z/DwHQ1nFEbauYvudiSoVF/
9Xy55ID/qKiXJINXp4e+QNlPh7x5jOln2rbh0K9VebRiXyefWh6Jf4+0M0mx4YFz/yq9RfdbideZ
OSU/k7vOOw+SDNLwIkRDOcG3URRqYp4F0TEtyE7056GpywPmHGs7lDyFSB/v/70l6BQlHYqwPN3v
DVoPh8qTqYs8wRWUdi0mkMSvKGMwSXollbnPfKwgE+TnXW7707bw/eE6+BXOhrn7ZOG5EUlAfDF4
/gxnN/qiO3Og4ZdvpuTR406wyoaufOlabhVVWHdH9H4SCSAPD9HkHu575fuHkZwe/u263WD8W2ct
k/JOIV15jKU3TlvYD/5sz2+J36NAhi1OfdXQ8zkGX/MnWAqbN9fRnmrb+hPQHrvHBtRcLMScZVzP
zMEMsWPqk/QETvmAFJV8TU37k0ayfXa5p9GM3YA1zQf3LEyZo2n857P5hVWTiI73r//3b2BGt2sh
9rVldLfIJlhNQbx8YJ8n4SKV65KFMkSjBPNqYClBQsE2f985mz2eSnKWC3wo0aqUkeSANMqS7UIf
rgzEB2bhzcmJysPvHoGOufKDPcYi1SooZ36y/N1JAgp2VklSv5jwViOyAMWPMYFQXkUWOwSv8TcV
NUM0w2j9s6mPW9QTc26QR9wwtRMTe/uhEIlYq4IkAes9OMfo1Dhtqu/bFsECF8xbNNOGba65g9Jq
WBNVeZ7mc2Jsu6e+Ic8L5ilcOiQOgQJMIZIume61zigyIrhEt2TPnAs8tLWCOAuGhMVtOdpDeEhU
YOFc0K1zNZX2+f4w4s2zrmZ7EpmQrS9t9hyRHz7Hgf+viGLkJv4juEfRB9aXFN9UO29sEB4yfLav
dLoeqrAy/uqi8WhUIeKeki6lRaxBYMo8dIaifxqzZLo4Zo3rEdRFbDxz+8hvjKg2vxvC+ZGXlmja
kbctZUvrSte1xBvCmHrP8eQbaTfDGNvfD/gu1mMk9zXUi2PtF9ojwYngsa93ZT+Uj2nQ022MgLXs
8JU9EABYFwVPyRLey+/D+xQhz4Nyq7mpe2yptl1ZnRXewjD/6If2g1dInaiGrZ8Cy293bI0oSPRm
GysohmXS4VICN1bedF3y7DfkmQcfqURQffzYemCzGs94ll5nsNfXV/nQd6fe5R+5g2q2FfPEW5Tk
wHnYXy4xJsh3INrjhUJhKLYh1IrO044ZLV4bfYir99yy9kAS3Kfez7kTO2kZXrUyy9aJN8+R9amv
2WUxqYdl/y/I8Bn5qde+FAXDjlD7SXx/fOvxJnSmD/43joa9CIo/OA/DY2d0XLtNG4E+6GW0jkCI
v9la+WDr0HMtOIZ2Qf3SfXtsZbHF2WMGZc0b6ggfN4a/ho4kDBvbSXN1CNDaNyn+bKvTXbgZjYbD
cFevRk8ll6Snx6EeghxOHAZczOPDJoTcsETZ4CDXRH57qFSV4YeqkFYQRNyweTRSrb9oSc5q5zK6
gdYqx1vh9p+umTziSoT8TZ6FaGBA7AYrrjCeMIE8NaHxwgaOqS7744Xz44XDKjVx6ovsKU+SFzsV
fwHnry2XKeo0AV/2oeMC5XzU7eaG/uM0SJCmDWozEhQj63SpR/WtiRILmum47iVUwfShnSF3AsYV
Bia0C+JWrc4gOnkxDCVWxLvc3YzOSvqJ1Ue86KVzEzUgz5jxRRDUz2WPxq4F0ynwoBnTqQkXqGLM
Lf2a4c4IZtxvas7GGJxm8bXgmTmCpGc+WwbvGf5Xt5h+ECZxzgbzWNoY/yJgmqu8MQETxr6HH4pj
amvhbm7BD1lhH5+z6p8R5zlZccGyMH54mrJOrk6+ntBTF0EUm+SDb0b+uhDNio3ejPpn5CRTvO1q
MB+twXvAlEbSgZaHFYbjImfUBNyQVMmgLr4kU+2HbrJCaC12eFce4N9TXySEvTMreI9xJ+lydqdb
V0qujoDwMA3oyJVNu/cKpT1hJfpAU0dRHqc/oUAyMilnCDwtPHTAb3Z6gQUx0C9Mno1Lr+mfjQOo
xpfupkv7cA9fi9tAmXRnyoe2aRVuUzDGJ587xqlijDZUhtyT7V/KokZISbFnMfhaQ3qk3HSTNDE/
LLcz2gQeLPe5mcE1HTi6Ev7Qy+DCKOv8Rz9v/K+mvGQgVbxudC9FzpuoskhAuQNV4kTZkLLtfVYw
HKlDeowMku2JNTxmCSzepB2ILxg6BvLVPeEijIjZCfUtS2zVe9vh2MguDw8cEYjer4o1zDZnkWZ4
jeJePGYxARNRpMVupJXYiadbmTJ/zIMgWVUk79AuVqYGLrYazFc/z53nVEyYZmtMdEjaNFDPNdt4
U8UZfJ4fy0MI5OgwSUw6/jC32dAaAEy2YJ9hFY/E0n84QPwkyRCvJ5/YkClHgly2EngsqZlXHdp+
JY/AGo9VYkOHDtZEkyp8MlRX+JXkmDGWD17hHPCy4XcPOKzKAItoGj9m6aEpSNjoegdYi7nCMmK+
sVCpJThNKntbS4Td9k7eNE46BsJjlQOUE4Bi06mDElqaUESBztcmnSZpN9Ct4WsYpZMRaSyot7rw
fqyQiWCcGMnWM+BrmEP0JkX7QwRhKrHiU6aKKot5B0KVAmBSUAOA7w/qkPWng0ixlnWJANx3h8Gp
1y5s/jVBVKQV3do1hn3MFES1lp55neQOWVWO/QAA8LsaTwMZ/4ByL6gY8UcZRdneb2gF9Piz17oO
d36THsyQWuGulxc91K/x5HxlCnhylT/Q+AkbI9VIOBTYXOK423RaVRymED0815poxTCN0TCRd8/K
+4PnKdrIs1OKTWGPp3VruaY6+GG0nZKOfY7o/3GLwk2jzAsmtieh6LkvEmBUkdfuCu8DogHHw6k0
lre4HA+UsGofFLnx/KbstSPcYWaDulWPrncADvHGlJ5WAlG8a7pXHSWdlhGRNIb+vB1svEec/mak
C64U86HE9u5n7UuQxj/zc7DyvfR1NIkm6lTEVBHlfWPWXsJR+zHrMTnrWFCoHulToiPmo8PZggGH
FtNxSLmOj8kzqk80YZPh0bK9Kcy9VdKu3ZBN3k6W4obeivBmX6HHOPhqZLTFuyggeDgXfhFAt44+
e2nI6FGkQXULIIXlMF1EY/oH+n6faikh//gwsM2HeuIgAAprORjes2MlXwF1TFaZNIvC5DKoG6Ne
ZXN3oqC7l1M/ZbkZl6bXxOwJS2o/IvMVD9gc/4hXXuEfQyiBwHHzn6nD7FRDEjq3dNnAKZrUuks7
BImqp1JnFBRkKGoFSiV3Ux5061SNP8a8rrCZWo9ecc0s7SEZKWQZCK4eBaXTSCbALcy1NvXAvSra
XlQ1t5AH8gOvXMNRNL9lCfYbk4AfywrHTyVK/CvV+Dbm/SKyLaZqoo73UGFg28TymrXVSK2mfaLC
4NJBJzxQnGDWmITNzgBm2WAZbGeyolanX8zhG+55VrohMcGWie72a1z0D+xx/8JXXbIzwznkX9J5
LxVrGbbxBrCL7qiB/GIvN9ZUkCTx0On1jDk2GWsrKu3TCL6cmYe3qg0FrhVOxKX3ntUkCVtl0Ou6
+LXIinpvsM3h7DcYa6lDkI6lyyyfHTOIX9CAo5P5q9gr/rKkfFZjtWXXVWLKQF7WWFBIivXfk40L
1eNitzCwpm1CF1LUbs3GLD/AV5xoglxjiE8vF1xa7C3TbJOR81hoYfs4ZUgIOSWmTFQ+UNboLort
b1orXCxSBkFb17mGoiToFONF5SbG4KYx+aegLbVcvCalb+ESeqlk6fzRZfttMfTa1KBhLRtfTQkN
EC5t9l1hM6AV4k0nhLjnTfLiGlV5kBMeRIuywCW7a/Jl6FapS5yUzN/G6iT8NRxttJU5KYggMnjO
lBobv90ELu81z6Dp3TKdL1Ex+LbMb9cx/nUmeZuBWc06HeOXRJqHsGRpbtKA4HbTv0elZJcbkuw2
VX0eOd9V1XDBKYiPHSjhauzSD5amLzFbuTHI3ZpyoCADvhaOuyL0hk09dtaKbML00oSgT6T7qAqP
gw51qtgIMX0FmPY3oF9mw1aLq6ETlN06YqgW3DMYTcII2WugUHDe97c4+k7wTkw2PRm21VKPkZMI
E+99NLtuBiZ5LMtUcUjZ894Aglu4EQ4OTd8X3Pr7ts+2dW9ejFT5exGbdGNRGcXYgNBGQcjbl6Pa
8FMFV9trtja50y1CFn1ZLju7QE9flEXXWtIdCukUO+xHiGNJsNF8iFQhHR8YAOwP2509RaH1L/FS
iU+Hirmc5FaO97ZJgnWOVojBZibe5tWHy8ZzOVEJs/KwESyko+NXE41GfmtuUTb0rd3RJRPhxUo6
Jto2kD4cEJcREWrp9VLDbdN1OIwtBkKWf5pPEE5ZRVh8hbafuu/Uq91VGZUFzF0H0D2vrtsrhZGo
OCV6CVU727uzPMRx+Zy49DYlTCeBc+aPmNUOkVNbC2mOvI/yfuc2zF2QRTB3OOg2sVTv09Rm69Kg
ziG0wdJ5VfjpJR5LCV0lgdFkpx6rqz6jLTKZ0wxbe4zo5NQeZGJXjNz9dzCc/SVyh5NfV4QgVIYS
5mzFlFd4GTDkNSRafT3196NH6XJQXoOwzza9Xl4sZ6gebA82bpDBQBDwKLKu3IRF8kX+vLrGA83N
6SiYBdT4yDSinATyI4B34S0AvW+GerruCmZoAOm5UZC2GLT2UYsEw8qcTG/S1PQw10AnaCIeFqaj
8Qek4HD6MmVo1fg275XyhiINjWwBx8TqWoiwPHpztGuaIxi6Q5MXr+W2AhXuE4Rd0b5K1ZVh7z0O
1kSyxS5M/0buVENjJ3uAJW6Vx9aDbiNLaYND3LzoKXVwk3dr8tJFOgf1OCLmVugzH7AwImp6fbCJ
FgxjnhxM+u8WwswieAqQ3idTp1Y0pw9sdF9r3frJErTz2r6SYyZrFCQPUayRkGQuISXuGvwhjJTK
pzDikZ5Ne6OWrxobpIUVJPZqDxn/JxoJspoYfXeOiCJoic0XeKWGyUQQH/TaXlP7OJ7QiJnKUBJ4
HCyCRsokQqpxY3QLnUNSMYbqGPrhDixwuS+1/LWeHOthSFIba03/EvcEe4CMtxvgP5w/CrTc+9dK
er2kmwUL2o/pIdZb5xj7WI90ekZGzNdn9Hv2KlPEmZVHUocUwjdNZ0I6g+8p7d5JWomtHppyW4qK
C7ez9Vvu2mAqK6DV94ceUKirhW4FXfmKz8Z8dSevgGvP8bXUoVyGxKDWqYgotTFLRPICz3kCzR3u
YncIBOfrXPYM4DRWGpv8IXqByo/TpBBOgYZDa54lm14OKZ3kQbeXBqCSyJ5qGtwSg4diQ1wKuyCQ
GIoJKMmaptJaR5FPGY+U4fr3W/mUAazTIa7X4zT0r0SD2pC8M6AwivgSkV/tlEiZr1nmUigRno2Q
vGwNjw5ewHc+q8nRLJDZ9vQBudVb+D45IQQ9ZzMElXxnhq1x0LHU2WryNdCw8L1Q8S3N/f4IaBdm
gu8kN2aWjy5+t5NHJvMmppY1ylM2cb8+Ga8Elt/vaVR/iqqbGXzPVgu3pXwMv3xNm/QOOqix4T4e
bDwlq/d6HElreNBsoruK001Lhbi0G0YzvLKRXisOfmdqzMiMav6RBvVFLzmn3T9EnYByF8L5x1kS
Umt30C2vXZZj+xbqYf5XkbnWM9N+CVrIcYMIZk/GgjSCvf+dhxbdfJtqwnUZZR3hX63PjlTA76pB
ekdz0jHzpY79pM3eCxUHO1mLrgWuYS+zGRGS4BFeZbaisMrMQn1j9Jx3Qi7AB0wrHa+aGMhosH9z
/Noj1O0U0Wp0hFoGbE0CsNuVcQgNjs8krmV1JMBTHe2ho4cIyrC7xfoBP2GyC39jpNQ7G5gQmKsg
e5c4OHc5/pCHogWUPFamy3lRsrbNjoBxrHA2uN2XFRMOZj2kgB69Kke8YA81bHNnZImOnKHddS2d
VwzcfZiGfLf7B41p5koGNdsoWokDdD4keV/LUy6O5AiSJMlN52y3ZrcpXaorQyng9gujfkpiCKO/
3731i0XlgIcu08B4CgNwmBvdm+wV+wo8r9IPjveflXY5+Mz32VFmE0es788whtTRmoh2yWOpN+y6
ZyfHxFjR9fThUHjYPtj5c1PKgo0ai+oiG6JrtlfMU+W0WSGLxOvI2cXjqJ6qwqC+SVWXwDeI7sOu
xRRXUCzT9Dmd5kr98xPE6VGnHEaGjc9LwEjXyeL+gMjzL+xquXNMKLBEiJn2VqO7oSOjfuyCcBe0
hXNuMlpwfn/tLJYByaYiPUrdfbtf87SLxZAesU+EfmccrZRql/tnMhrIPfoUuWoNbF4qKu7/i81Z
+Rx6e61vS1qN+vr2uwS2un5iOwdeNjSBo1EhAu180k852AS8iSB0hi4szw0gkvPvZ0loHToshfdn
+35R3J/yElPDUk/cGRifch6rGLAV6Xy9uUyY/J4Yj1vEYnN/V7WkD7mvGq15IRH383sN9RUbIVcQ
MZGB82hGptrlbtodkbAYU5vWq1CEYgars895Y3+bukPfiKXHuy7JPVS3VDuz54blajEcmmIXStzs
7Snq4iQsLXvqG+GuZFJC1Wb4TGYdkQtHy/Z+GTCRQ3o/JBxBuqxxL1nLMK9FcglVqq+iVnd3hqyG
TZHkW1ae4pP6TrLUGKsWOEbyxZiNKRybojwITdv9Dl/ZUuL5RUi5L6OlG6aH3z8AQPGdEkgiFxK2
q6zN8BfZzSLyS/vacNMA/PPY95PcYWYjRRSk2ZK6gu4kKTJe4ITR6QMFbSO49Ba+l0Pi6blQJVa0
PXCBaM82Cjk5LoggNQ5sqbYBE2TH4gVPxA3vQv5PTiXRwlm86YPqTRlgQ13AAfvmboL4vTGQ4gkP
RgVzobdN+1jTRb7wHZxgNfaxrwT8ZxO0O5zpzcbQjXKvz/XCbR+FbJbmyfE4D68HB0qFsN3osdxX
rt6dNcpMyJrG46/H7O5RkpTEwtutVr3CxWW0PTw/6enBUqUssUiF36E1aK+/b2gxFOsogZkaluOH
7hYIYtRDrH4lGN8MezgNCidMb1nAnvqTzouYZKn2at4tXW5UfGme3FDklN1MP8RzwqOQCO4i6R38
MChiL0FYbyKXIjMDOzAj8OHsuLAOsqIQR4yEK8ih5otyvcv9joe3ZHP/ZzJPhq0+MNArPMNRq4oe
C+IrZKzproxX9mCZH77rrSdhbX+fYzJIOjteGyu5oXD+CK0iB65H885YclOYwpHe9I4Vv509WoPd
6adKl9vJiIyXwcxvYSr7f6FT3sKBoZk5FehU9rIz2nQu/5u7tlhTJj/XOB5yTRiUW2wDm7aO+15p
hNa9hrwybkNT/bUbBAgdZ5ORJc6+q+36j/KibZwi3M1jeLNOrqxCTGMnGD1PjBnP9xt7FLpqZ3bj
5+/KRE54zw2OjOB8A22zjhuCjSZqU0YbCJm9EzN9nIB2/eN4SximG17u1h7ItUIeWlSuf6CX55sk
wx1egX7c5/CkyKKBRVIl3UKwdf84nsbmIkf9JbuP9a9nt05OjgSMQuHCHGKsHQx9Jxczx8lvAKyS
/RqhcHKQHSotfo4ttW055K4NikxRj08gPSe4fvXT3ROHw8I4jfr8PupZUVu7iLZqOifcZhIt2nit
VR80I+GIPHDEquospaRR4ToKq40xX1bxgKcn8fy9AQJo2UWWf2htVW6DFGtKFU7aOkQkP+TOHB9W
VBeWeTBtRKXPqfs9k/Hy713+6VRAAwpNQENcZidp0j2dpw0fRCJ3ok+9p9pK/jZaXT2lmSw2Q21t
1GyAcpT8TGPXOllG/2RmMcKt3sNAHaNsiS2v3uRa+1a1GREU5s2oSW+5aod1xLWzK+aHWaSeRiYm
5/vPkbruGyb39FgI9/2uPNuGkGerHxG9S4odBv9RmV5007tiWKdJ8HmXV13216teCnb/zH+uqlYe
DhyGA3HlwfQXQb1CY0AnCA3ngfrk2T0jmHUvDG8G0pVOcyE50FwMVERGUOZOy8mZzqaPjitrb1mK
tbEezqKfehx9OhQcx1W8Tt1fl9qynUaL+54cN9Fki0IOwo0sTUE4luv7DT8W2bCxEwUJtYoaHBuS
ZLf/8LtIRlhuVfbMJIHp17zTLIupQVZnXQNeE20USa+H4C8/9RzdiPrL3YF4jxGlKDTbhEnT2U9y
3HN2MKw1Lwovbmn/M5hYvDLrsPe1AoRkSnHoNNfC8jL+Uba4GbCmvrQ8fJGBm/2BwNxtPAGsSDc8
QoCmv9Opxvn//Y1ttvVVH18DlcRvDvqOMRv1TMLaCyr99l5vz4MrZVPFzLuRpcVfeV7ODlgZGi6H
7OEu2N0/xPPzyLc/1AHtP0aZXd22iw82Cc2nKB5foimfCOWCE+s0nQg1zoMNQ8Pi5nbquZl0+W7I
7KFJ2JwLxRSd4nnrZehSBG24HCKK4yc7mNAdozbcMkOcjokgCwKQVV5r9X4/LmBI7q4AovWrCKd8
QYchcH5wuf/U3ffm5yVHUZNdtdma3rny2Bq6nQkmr+v6w+B1pH+GS1FzdrUgryzZ8g5MSWaTYpjA
UBfGJQA16cGQCUPyR7YGEpAyTywCELXrskXJwAsT6Lm5iLzoT2Mb5o7jMDNcv3u0ZnnJQ09vaq3D
CNl/o41relU89HO9cA+5b63RjgrF++qEN9fwGaSixVCQezXcbnoaso2jUUFjtc2q9DTv0mSsr7ha
NooB2zqHHLUJGZckcdlsmxGAh0B6VLbDoRhlG99lRkoXauIKFtInDmW4ub57zGHv79wofA2ms56M
xKO9/egrk/lTei5ifUGw5o29hg7Ayz9zhVnb0GtpLnTws2N0Y0V0y51dMC/xo2sWJ1SfCBxVnC0/
iTpRLWub301X/1Rl52/1JDiFQ7jSsLwRgKLnjkn/X3fStn3veTAAgUXGkXjv2JTuhzg9mtDtCsyb
C1yrEvwNfY+hxwSxpYOmlXA7JhfjBSi31Uygq7LowJ74MnrmoccQqE/xwADus8lj+4CFeWtkgtS/
TvS9ZVJMWDI/ZWzDcOF9U8ErcKtPQEF82a+rNb/btzBM+h0M49r644OnOLM79r3R14f1hXHNrs7N
k22aw57X6r2au43snp41QeS/64koS20uU4tfcweYggNtwS/a8KIIBNP5s0SD2XtB95kPjMZ7F55+
U6l6X+N8ZzQt5iWaqYWcvsOsHpe6mVsLWBA7QJ71qq6YNVdZwmajNvbETuem0Kdxx2JOzDJrgr1m
Nf/qPgl3SZ3FcOCYG/RG+lAqleNh4SQHzJ0ks77BdtktKuICm8HT7DXGHnSWKub9TA8Xgd3FqMxV
1+vO1sYM0jNfOfbd8DlVOuA0sM2c7YFLc3UvdDEe48Gz12FGPVwiGdOxfjIdZBVOeN4Xg868MLDk
tZ/qjJeGUAKc9EUy8RQBoqDIpjqNkf/kFqTiC9rYOetgIoqmj9bNz4OCKkHy+8nU3K3FJneAdjXq
W+ZOlMctZIswGGaYIn1UhwfOFtEuzytA0PYLuWGf/C7/VylqbMMWEoBo3fOb7LmAkrT7wGkSkNH1
OHHUBNk0V+yLIDoo2HpVAI8/RvGy80eO2WsbmuiiTws6Smj9ZJ3fpIogue7iQZ9i5088ys84mN0F
yKJt03zBmT0hLAS4v8Gh6G2lDnGWX306lockfEsZky2xq/9gT35sC4S+MOwQpzXWAm5o7IYomHOq
tyONyO8JfxKJGL4KPPA1qNTx2DWPtrNuG3dkIFBsKBTajr2LnZd8a6O6l37Sq5WOdcKYWO/8Kp2Y
MEK26WznW7FzIpiS3RzPCbfKo91G5d1r69gvHf0iy3a+XaQ5ntfQrXZYPpcZxMvHTtClA3EAooiO
/9hxP0VSgX31UUcMtTCspqLvkpQ11TSK0vBB2EwvwxDRICWFXIhxndSQ3AI6eXn9ZU8dfeLVFAVk
9TYMIcIXxrata40wp/M9TdPGLNGBWXTguaCpTyPELye21iVuAiTt7Nlnnre2ZUrWtypB4fRHz8nA
hmn2H1uyPKVl7vEXdd4PtrcFUvKQDYFca04wbLwIV3utO6v7I3zRl4qm7oVZNpibyEdXNllOz+l2
bDH2xdh86jraHFRE4FUWGRPwG9bz1Dy7IYJTUYkNk2TQFjNYZ5zc/eDa/maUy+kdfuQ5wHRwNNz2
7Kv6BiqvOLDTneIrsvOTjAL2U1V0YhtD580U/NXpnUwMn04+VcPR60N4oS0DxVrYJ4pkJGJ5PqyV
a/6JRmcmtCrMYYJZfkdxTnShZvEDKZmLPacZrqZs1M8zOPQVS2cT0TI7dk/xNAOGTf9q18a3rEOA
GX4MFYvgrCfLtyjCfockeMBfwO2J09y7GuBZxPkP1864bGvmgwkpltLhxEM534H3K42iuQtV8FJm
Tb+OOYQtUDEh804t9DzKOqTZzcwDQlSTfYLfRiojMNy96DTan+n3q2bGghhoj42Zw41loK0R6N75
tfJVFqC8lH7xNAZ6uYEDDhXX99Z5Qr6UYbt2dIs/eCYhuLDdXZhJuHGhRxHFbj0y88ee79N0OCo1
ytj79DbIGOKUyXimMWFjBTrzZdsjYBBMYtE+JNhZFy5OVWwYAeZty9nJnO4oTojuEvAifdyRnA/B
LYPyOnvBOZCwBQpvFEnyewodSgBLhGuCwaqo+K2MCfWEIbgHTEb6zN0wbXVk0PGNNNoq9zHbITw+
wkT+HHr901K1sQrsk1OF2krHA7z3fO3AOmrxX641oTMINRANtAb/aVyV7aKWOBVMYFNJP76j5C0M
DHzbpucuLOIN5A54J0Khav60DtrlYCDVJz3ElAHSQTCkB06ZlIDF05cnw/TSlDTzsV7DvoqrY+vH
JNmCh9KECpQP6WbI3Qfd3LW689MooEsA1tZ+OeV4t8ynpveoWZgwLHG2TCx8H0VI/6jseTu0sU0u
yBVrUXLesdJh6Ql8HoTx15p9nQAbwOhAJaXXD4xSS7Yg0CBaVKXFZdLNPip7AmUpZhbjQAfFNUqL
lqgN7bpNvac/rNg3qsd9Y+ZbLVjbubmxzOQ7FXP9PHPvJWv/g8dTVMBZnQYfV0xXVZtxqNWybpM9
23/K15mwr9obJvvnQFevbU5KT+cdvLLxFyxaxd+AARtN0XOl6WqfexRHdeYT+oyxaqAjoYSVC1d1
J82kHlQb8zeCaV95HbWASGCmaS12Txe/H/a9cdkECR6J18woa4Q5vFm5hQZjeAK0VnBoyd1vtJiy
QBQ3g59y6PMD+O8PgvlQEBNoEK3PYCesp3hlmsZn6eR/6gIT+Ygpq058+BuDt887nME+eX6dxO8C
V3NjjXvMxtFmrEDfOTteZwwfMjhh3p3YwxrXqSGQLON+pZpi+gK7xfvbfqHQhEW6oYgKxKdVujSE
4QRauBTvbbTZcF38aQL8YUn6GlLmLILcoTvB3rmW86KNjJdIp330vlw1WvRuCOeRqKS2lI78P8rO
rLltZcvSf6XjPjduAEggAUTUrQfOgyhSs6wXhCzbmOcx8ev7A3U7yvap9ul64RF1bJkigcyde6/1
rWXX4dlO05abJQKnCp5o5wLqgPMS7VIPUdwUoKGmfApj/Z2Fvb6ZhidPeKj1x+FeFpz/uGrUQiYY
86BysyNlmbhn/JEo7c4Yfca//p3DCpEroi4h38EqSFdaMz41sgkurhTQ03ftaIfP+FuWqYDHpUek
ZKVM6TcqYHrVFN8682YghIZuKv+bAINhlfepArGvnTCluaxI8FnMcfbQTzeNaW4y8GxrbejefXrs
tUN8a1RBa5BFcvbUl9SzzqnpNUjQdbKBkPER2FK9sdoxxdSG9FAn+hsTh25VwF6MAxBjvoqmDcOC
9dg3T62V7l27b2/SjhUtLwkmRx8oeTfpzLiZvEt772ZkplwnzpeKluo2mCbmTkSH2GjgWZTCdl17
DaBtU67Lojn5LnoKqQ3vZhYeaTSTm1q6oCmQJjLQGfaxqM5EDatDovq7QWcaiuC5Wsa0Nxb+vBRl
llatq3LV6dWlTCHi2olBjmbUExQVTEvAxOYJ3gjBgAYw3kKzbss8G25qJrRsSlMYJ6vRKb5pLp93
ntokIQY0l5NGHjJyrtYo+saV0Tgkg5TFuwX0mbeNyV9Qinvgsh8+DA96wvpEqWhktID2pYUEbrJh
7EA95pVogplaX7x5RtXhGaFs1StYKs2E/xVaIO5CbeeaAZmHVslUfhYzT9ptzpFmp+Bza+YLkYZn
fEkDE3Yv4kgmSN3JIng2kc+c09uFPri2qXqpCxRq2SwmDCxq6rnHw8TtIpR7tIwOn7wmzu4I7lj2
CtEo4axeX6H2YbWaBtAXIRYreAXQDScypXMdZjeaDG1tsF7tvLumAlRb8DcLwqTW3ABdOiYMKsgj
NwOS9CpGlEHI7W9xYPNGCTJzfoDf4YAfxpK1j76BHmXMyA9cEdp9RN5hbZQHjhMR4rRE5oJ8Lx62
EqUBGhOPqZ+3orak9FTVuGpZ+aoOCyLaCPJrKnZoEAFqgjfSP6Wx2nNei6B0EYPdEYE1TodBd+u9
Z3YsiewOGQtOmA8fmainnS72cQtHLJuYbOPIvHFx3EnOAj2Al0VvjGQQwxrzKyvAZOjNQbbrYeRO
LRu82gYyXWGO0COjR1sVj35jbWk17tIGQyPIV1cP96PtHEcUeYhLpmGjMa0XKBeiwT8HMluMdfA2
cWLuyuxUhfwBAo1xnlQojfxXNoJkmZbwIEKtPBALuYQ03l8U2IMI7RtCHLZAructLStyBkxX7upn
MJwvLmHZDHxA6ad5j9gUGfE69w1WIzosjGs7iWNj+Bp3DOfNSQERKf21Oave/Vy0/GsPjoGfF1YE
yAvtonHGBDgS6AfZutgQG/ifpt1CEDKoZ0ExczxbYA6Xx647uDOGH6Dia+2RBmGTgMdrXTCFWQjl
lRslsKRzciA+LGclDKJ0n0kkmDja34DlPME4mnt7Qw1cs3/1y/bViSSjR5eGiuh9ZkbvvSk7lFyM
wZxlpZAZxwqBe9XjwC7pTW4sxbVo6YG38QXaZ5MUs9H9YVI4LIrUyo5h0mfHMQsJdSwfwvlw3mIK
r8xguhiCELNB13am6vRjh+j086EczSMCIWQQmWmSSPruNxgtOT0eczkQtaJSQJthPgOQ5AXzxddA
SMi/QX2uB6LaMj2V67Dn8q/HbV/TrzPce4LpTrRbQyDFpP8YjFN3rQuqXvWZOlHTrPNlD7Fr1/cJ
oe/EQa6KHHyjE/pwLDO45CGNxRTM5brCnDef/0hTbBo6nc0HoJNyUdHWWzRmv0Nn/9HPtXStla++
V2rHyClwjUJsZ5USS9POW2Yzwaqv6HUywVwaTUOynQ8+tDW1NR3O6dS7qOkFp1K7aJ4j5tLEkD7E
yrpr4vzJUS7YPmgGTkLo/KTGpz7Ggdm3ulpZdgZRl/RdoyXeyazD7yKPsjUtseEWlcEdY6mULqpH
f9QRJwYtgIiHiX8i7x4bH85ekDfn3Bu/ElXvbN2iofiv+g+mnaPr5puui/S1ZUBBCIwCRU6U7QMs
RAtGRxUR8oQlhqs2jICGZoWzlvkuYWdYFw06GDHTegn7iJRu0I1K76IewZZuzalV9WPTVi4QvJFd
iBONV/drLJb3BgNwBAGbjDFtoshwdLnPaAkg8m7N8Wj7BNRM3BXY7yNUAmDpTMPivFw+JiPZeF5K
MGPLbNBzRrLWgOWcU1SPlHA1btgk/d6ZU7Mt4nja92SryZnQVUYPc6W9Arz1qLJN1XR3WnzL6Lui
UK3uvSR9iptLibPxUnZ8plwla83Ik1dbo7VkOVTXGc4JD9wSkC/AoVFakc/H2sLWbTAPh5VlqeFF
U820sbOUzwAfEmOeCWF5DnontINNqOQPO3xoo5OuZd8tk+wVpF34Hlybvl79NAUEYHGXsgXHMl1S
DG6ottu937iv+KPZUZByLqS/6YyhPsT6to21Blum0aEMyt/FBJPFgPgyQ5+3jURwHxBUGvhTd8c5
JaoAXDQVPyY3KP98O/8xpdipYRnemH3xCoICwWigoerjD080Q73O2tlVrZ1cusinITCeSw6vG1/Z
07K1in2d+W9EUXKTJvQvc/rm/kM/5OZhEAy1xbKyldqNYQjPumLN9Lp73/cBZNqEDRox5Tu7Arai
75FcT7WBK1rjdQHYMNfdHBnUY3wfwrFYd/v0oEp5icr02RF2tUu8/I1YDeZEnqYTJYq33+mCDRaf
oz7nC0P4+iqafucXQ74qJsasPvM4lVXYT1nz1kUSWsg9km9THSDcHLDSmh33BFPQ+p65fQDPL95N
Y66esmLEFKePP2SkGafEtfqNBn2eUU1hUfNwjBtjYFkgpo2dkXjvI0M6yhO6qjr0AlIN8d6atX5O
D37RO3c9OU3QPWmjdHQhu/G7VhqHcOCEpWtNx5n9SzR2H414Kxj1dlhW/EzNjXh3K2z5pfVKDBGQ
olygZS0m8Mw7j9VcjzQWkoTnGIK3bI3dyCDOYA9zJnU75eI9hSjSTuQVNgy6XCG22YjxjVHOBYzM
iTHoQiLT7byE4/JEh4CwiCiERlXTFELA+HUE19uY/gW94Nz0RcBR5mIVRbp9nKfRDK3Dc2m6R9+2
fnBNAocv2nYL9dBd+b1xYqRaeMMqdOz3eo6NJLtimEYSRkS6G+J0nfJqFpXq8l1lZM6GxFFI8RX9
Q73mXMlb+8wBzsD7XC+qCu2uBZUNIzf1CxPlS2vi7zGFOMg8n/bdCMTSxofngraEkbZonG3V6Y/T
mN6zDle4awhA90RABFKvfhBecTYd5AE1Y2/NZL0NJ/p1Q6PJdSwiTtB5QIAH+t3Mnzf1qd/2KOgr
6tmr9iazQWX6QXiweu2GA/DWlPh6ukZjwmwRgRsFw8qznXYbKn6dSEM8ZFHHpJ6+zsxx3YCCe0K/
7yN8XIWklpuFvvZoKyxmASdZRQoFMdQvz9ubpRQblRbxpqqnPfgvF+/JgnbT16bB++kyy6IpYO5U
yGuzM4eLojc3kH+jbU3Wt63cZWNjX7BhUe70IFY7R6pmwQxI0bLh49Sq9AWZ5ZYjjAa2DS2q5RFV
HGgEsQ9EL+kezUBPtFtiiOnFqfIuyr1TGlJPdOmTDsLK6KeHKu63FtFNWN+WIhth9xTkAQYjvnow
JQPxPXTPuRIR3GKi6V5m6Ctq4+otYvyBIdOx9rasHirtEVDCq2b5z7AacG/YrIVF8pBWFbBZspT9
zMPBy5Qacz7MTXQ8d5avvedCa6C7uLemALiVx1O6yqukXeJGw2Feuez9ldgCzn3vfbEjcRrlcnoJ
c9i7VXgL5xlVrT+9OftycM9lWg84nLiZ3SKgsSWt7SBS4NqmS8RTn28riqml0/bvXYCMyya6jW4q
RP1BhE9Bot4GhMFcozNjn+NYo7k/2u91xvl+FN4rM9AvWJczQf2fT/INXe/a9WhD1Oy4uzy51cgU
xrbMUSGqvkkP+opdlI84XJ+ZCNG+oG3LRQlS2R+2kIQtzm4un1yJTOLq63RoROXkwO//y+p5/X7V
jeEuiZ1nfUzao1Uq8mWhOu/CQR6M1mmOQU34wScqSGM/Btk/5z5T3zSeYhp3faiZTHhY0nYFqjHy
2pU8VnanPdNKh5hJ8isSN04JqL0z1Ds0WTPE3s6cYhZ69kHhIdA4QT7Ydsy2MSa3whY2m8egr3uJ
K28Y6KUWA6VGEFrJvu0rd0n72ny6PiVvZO6RJNpDENuLztSwOxBcdDIKfTw2mZVsHNsMWLu5pGq0
2numktyCKMIzUVpvxSQ6ZG1Gf2IOHGxjIsO9yWzuJ9C5qE5L2kmub65srNp0YRx0k74VzwOnTV53
6m5soq8I5qILBPh66eWZczP6OtN7d6m1tTq4sBbOn+Njq4xviUOLiJ5je4mnQb11ZnvbiHyTOJ6B
gxmnyLx+VdeBNVGwcpuUETqeWuFKnEfQQdQ/g0tCoj2FZxEiyGNdKtesaYBaAoIYcnvTmOlNlfbq
rbBKjIBRzCw+IuS5mjKeiuQHfb7s8VqnFmUDI3gKXY4Vdr/TVR6vZDZZG1fRQpLZh+kzGtBBbPte
fqpIUtnPbxJXeb2/QovCgxFnpATP3u/cr1bsg1jh56+0YrpxxobGbxZ9wW06HBg/IfZNprPv+uqN
hI12JYcftgSDa6Mm3YfdSJzdGDgnx7FwKTZ0rcwKberkxqxNhdF0+08SCrWtvpKCwZBBbM65ms1T
fcwpd9L84l6R9YFC2p3eU53a0IpddZmCQz9P22mc233cnQxXY+I3y0Y7g0vZKRGxfv5sjZMlfcWb
yDDful7JCxhyefDD1qDLyy/wE6bt8teIR1P+N+Qz27KBoeKgNRz5Wy5iVVgAIoT33fAsVkpFaERo
MMLN7eMQW3LfT+kXUuyOpRkSnoqGZ20jpYL6QdgXy+0ssb0+ZBjVsQ2ON7HLKM1pRLyvyNa9444H
e24hx8IPnbfD2pW5s4o6gmP/5hf5NatyRrhJ1zOFtD1D6o4LEu4XhJsrezbpYkIjV0loAbW+NbPq
Pmy1dQlibk07q9rPUnu9CB7dqgtmNNeP0aaEVhEkFgpDDpyIHnKbUtnvKfjBB7C9SfOsRdoR3KC2
+PNLdub4zM+PZP/tX//gJUvHErbuEk6C3sDRf6PODViRg7CKchSaPbFEBBBm24Tw6y2IdX+TYN/5
Urfm3lWawAmeBPt8MpJTMTT0TKfSxB9L62ZbyHJEJpn6h8DBUp/bxkPjxIfMstQrUj8UkK5JQDUq
6utDWYYr6QcVoU2+f2AL7G9R/NMhNVxGcA79gbgy0dlOpFO7TvIQ6pO59iyZ4B5AjWLFzGF0D/5P
a+k3zfxw/Uq24o2QNoDyUPJ/jKC8TrSlu2XTFuNW+RCncgroiV71hekqjgbXsbaBPaFlsBz3Ne8G
vtLCc+Vo9cu8BoVNWTy0jXb008i67aGAb5gDe3QtGuuWQMVxN47UtGWJQAwVLXei+UyHWzsi2onv
e2mCsaUcAr1e/8094/3lnnFJPuJiswT/scAT/nqpUTmGdMA0gB9s9VFR7dtyCh5UK+tTVGKbNyyG
m5rMtqZWAp6tOe6UOgO3K9QNhoP9ELigiRNyaTDKltthRim1do4eiPHg/vq0kyXOvnIGMOjtfdWl
yV4jP4x+SMHTyCD20THdreXWbA2WMZD1QQ+Yk+SCc0X40NTTg1ROcqojG0XrxFl2xiZlI0Zj4THQ
i7zcvpEyZ5CHQOi6XCtn7FdyMtKjBZ8GBGgXHUnHDdbK9+j+uk12RKCxS1LdeQag3e1qN+WyzXo8
PWFK8AN6r3EHgAS0wfW5XYmbuOqYDmBZe6hlVO2m3n0ZM+/uqj+9PiAgvgOHhnLHIrjSzzp97VM1
PhUamnUh9fGprY2LTxr4So4ZCg7LpD+jfGIIyd4GGosj4iaIJ5sINrt8Y7KzKnPP/nBn5V7fAQeT
PRayXmpsCbjKMT6k3mmK8q+U1snu398jNuf057tb/mVBIraXYZ/nupTUNuCJX68SLZQcjAwIMvhK
vU2DivpGpUQCajaxOL0V6rt2QsATODoth6HxTmTBdg9CsRgprjCxQOoGOrEvcc66iP+cyFgZmnjq
u6i96zQVnif71ZF2c1/FNOhI3KUKqzn+xMad3rQZVBst/VEO6Q+vnE5INbWj3XGkHWumI+U0aPsy
Fs26DNFVX0kpU4O0czDEFup9uh6CVJ1dbEARxNqH60PRdWA+IHQ9miU1ixpH4vHo4i4FPLF1O68F
VwVjMsXZfrCN71EaNV+0IkSVXbQvAdA9+Akkluexnj6Da1RLyJvW9s9vvGX+vqx6LP+ebos5tdng
vf/1jRdCdTauqHRBSgiuEVnCew6yIts5Yq1nw1usJxOAu1AHXF7IG7/0wV/kzXttJfVtraPuihHZ
IeYqGOGgu6Df6QSnxnYuQRKP93FsJKzVnG+tGqPmTPFjcXUOjj9+uYqurw9+B44+MoKvLjBgH/Oa
Zz6B6dkwjCdptenGpQ+xkaZGVqNMCo2bwRqmG4PTLrUwvRmYoYEgf+rP740h5rXp5z0H4RGXos1G
adq6Zer6r28OdMUp9cIqAVbcW9srNLIqev+I8g5cddm4zAec4VjYHU1qixyN96S3PoIifOttu74j
BtTHB98CkMro4YsW5Ru3/gjIWe+OY9s7B+KRwl3ZIhU3WutukMTekE4V3ISVyOino5GdOrdgRvLl
+h2H+/SIarZYXJ+qKK7PWuHrX72kWw1JXG4aqxxuotEgo9WOjK1QdjPvPnTVDSytrpQe0eztvgvD
/KMZ5L1VOgTaZNPxCnPpdYeVKfaA21XDtPP8HiCqBuAuAZ1Pl+PASKH8Glm0LEL6Ic/4UItFpE9n
FPL+jdV7j5+mBQ0FWoddAAyAgSDKwxIO3yxP1GqgYXnQ8yp/0KXxNeyc8OsEMyVS45bxj3ql8Q7Q
vDFIjFbuKm0c5mihPphr4rzzZdi1OgNVBbdubGLgGiQPL1OgUQx5NPf2c42NCrR5lWNUZw/d32yQ
GtD3wLsHdoFnoTlfb+Ch6ZojJe8MzRgvdJ2b5ZR2IGTnp/0Mc03s6k642c1Vrylm0SZwbfBrJ5GX
Hu+ghWEo8tpz1jSK1GS3eJ7DwKjfxgs+TsQastHW14NDU0nSoTUFWShd9fHIO2pqTJFZqF9iWpQo
zDx/C4iQi7+L9WbLNGUi62aYvqTpeJZisH6ANFoarFJ/U1cZ+u8rgGsIm4Gaa3O1W9Jzf8stb+Ai
lj452rRbwnCrqUDfgUPiTBmWuyvzzMXQKukv0dt2lnauiycWsCahsPoswkujWvoMmx4IMB44Ltr1
cepG/0Y4w4stA6aJQMiM45VP2bXyO90CA1xucyB4qHnScr09jLjpCHQI9jGxNcT5FALayZBtCjS7
jEuiVyx6Iawxs1vRU89O5uAyMLKK7BR1Po39iQEQUXDhnlj0gKmPm601ivBnDtke6DJ/NerJcOpT
QcRO5ck7Bu3Ix1g2KBVM7DXD4vNqnXp/WtmIpVfXCyW1QaLigcGfkAPGSkqDVn9v6Mu5EhYA5M7R
VJQkF1TDxpifXr/nMujcaVUEXBT3UFDFQIhtOa271uN2GK2vuiWZThdFsBgNe82oNVj61WioOR8K
K6gbDgcV0wOxW2k91qK+ZakB3do5b4ivfoB2L+9ARwFiTdC+X+m4GoQG5BsYd+V0weqb3JezaQ+R
7zfQoNHx+iwou+hvtg/DmpfAX5dIy2FvtnTPoVaV9m/l3RSM9P0qIjFoQySAAKt0FfOvPY8QNhe+
o4JvAGcwJ3dkHTnwG5mrN/iszerOlMZ5NI34qVPnFsLeudTjXT6FAEQY2NKCDqTYJkxzFy3cBADN
enHykxihpA02lenFFK6dVDePbRwvq0nH4uc4PQSYKKLSZHARm4196W2neyqJ+m1mXF5qePapHVi0
BEqhOH8sGdPeOyP5hfOC24Zje/k8LdSetgyiAbezLqxDV4nwQRoRqpW8PhhDi/9FRnF2k39xCMA7
XR+uYEy7pUpiQdbpnq0n1O4k/nTli6K3vskcViBiscqXpJWP0sPwFVrA9HpEGgstkuGMhkPs1rr5
La+rXNlCw4syq+WvD0NgO5RAifj8XoBKFbk8MjzbUt2BCU660ivhnRrc0YtauMmBLgSWttlU4NHR
XbR1D0PHZv46o3mdFo+4ynvnVosUsyP4X8xm7z7bE4bqT5n2Plqkm9t64qLqN/1znUlnmbpVeCxR
sS0Lw0i3LvxIGAVxc65nG4CTP5BGqYNOEsV2oNqmlmW40czjb67V+kCxbt0TwLRCpGY+mYTS39YS
MVxSf7o3kdG9uuOYHn0fuJmu9C8RnLfbftZ+RsoAQ5oPXrdzCTtYsZ3JO7TVzPnsatv55mRsTZr4
PSp39Ha3iMO13Z+rAhOS+k9XvENilMl8UlpzYaBbwGZ+LQrCwVDKSnxURrhBUtPekSp3IVDmPuR2
LOGn7kp6xHQ5sbqO7t6winjXBhchmIT64TNJCKuY4HFl5Edn6MQjoZa3XuCuP1cRA+2V0UBWGHXk
UszcSWOh5uzo5e5lm2/+/Mt4v7Lc+WW4a6VNdSM8afNmzb/sx/t9hA39X/8w/vfEhJU2UhMvPFJw
twk6lBerZEh2tYKYBEcSSQbIKxLVBGWi21pDhedxPjTpZYXAsRkOBuNfXAacsIPMQ59wNa3htY32
E8RZ5IbqpXfgHhBtURZCfsOxwCQ6rt4+/6TsW41hn4ZQzeg2qeHX0EMqE+xgP62vjgM1cufMMbTR
LH2KcFmJKkUedrUyEmfTHGvb2Nq6F8PJBotb+ii6zAjAY8Dk85GOirNux8S6cceHVDHUifHjSq21
H7C0DCfjCrqu0h/4MjF4DVkBIqDChcGtzqqqpgOKmuJWG7Z92EKcLeBOGMGqMb3kpBp0Apw323U+
2OY6tGiPt/63MPEZEpdDvyMfdD+B4l6OcSlePDByS5Td+WHI8uV16Y6fAtsfdqPLlPUKLq9S/QNk
mnfsGz8CQZpchA+ZsTbpnMd1YO+uT0vYZ39zYbu/ntQdE4CEMFzXYFgs0ESJuVD46VqwQwmvXrbf
ihlaqabZxW5e35tSzAholpdFqQfaJZ7JTr5rnhzs0vdWaohl3PfUD/Ptrym6uDMxLXdGJOEdpo1R
aP4St2dyEiGU66FjvkQ/cBPnFKIYFvxlGtdEedaWWsDb6C+qqxCsMp0yKM337ISgcfxOHIrEsj4v
iRaj+uyba2bLTJ2nwbZXeBhM1yq/zKI9mzXOHPRhzQ02HUwvo6PNNyHsQ1vVHYlowjSr2Yh0MwmV
c9QHWV6OzTYds+YunqAbJ1MFfPhqh5blWTJmBi5aQWqOBiA5Mbn3Q3rnK7UsfKETZkmvBt2+Ivws
exxwwRy0vmD2OX8VDNJaya4jy8Rly8lvTNm4oJkCqC3BdGz9iTSysrpJjR9hYxOQXMc041F8ef57
lNaPf77nBQESvyxgfM6uzpHGgXZs2K7726kGTJqT2kX6bTSfB+H0n0Ueh+9yxZ7a76I0rM/ZRM3V
JeEzwYE7UI3qzehhI7Tx5fOSGCJ8JnHbc/Igg2phSd6HXlRfKp82ASGE+GWUU35BJgnv/a7OnPQd
Lc7HJN3kQUsJKixHW6zhW5CZYupfg2AYl4mgaORkVy77fKVNIjhdH9x5g4UG/ud3gdr0L2+DC67e
EIiMDXh3zm89UFp+EUdj+pdDnaGgMzh3xL05vdspmHQ/eCP2adpkcfqiaj4bDGHWxjFxvwJwJj27
Cwv4A5QuukAhFjETf6/yLRi9k3Cb+gv5lNBQUgtqaFi+liEbssoidbk+uKhCD1Y4AdXyX42swBzI
FzrpVU0rg9f5yfR/v8tZocEq/TLkdYLGBkQVjspqeS1Iork+kZb2yJCuuAUzQnTpNCHgol+4mYJg
yx3lMsoDUpwjrUT5AwgrjDvUiyB/i3dF7A+2q6A+BZLYu3mM0/bRazfaCSaQ8mOo8u7sCO2eoX1y
k4/+az8R45Hy+Z6sSOu2acvOjpGUYN/ZIh1lXnFsEvFNmBOAEolhG2Ulvfi42GHBtV4qX0C5k7iX
6roGP+939lMfWkD7YlDluE53pnyh4fCtnu/rUhDONiHJQshYw0NCaXjoBUYRbnKvXF77ZH0rrO31
trcIjt6lc8sOAcDnH7LxgR+CbjaIEZ3XkrV3ZRcT+YCICebmzhgRkoyD/31sM/w+uFTrGmwGjujm
KOYHDi7NETeOPejJkdarufs835p+4WyzXKqnSJIFGvebTwNuUCfD/dXbOY322RvFrU921amvA/9E
ugd9yJRh9efPSEbnrGdxDaz+pUT3/oJ25oR0UNsgNi3X0DDCr1ArSsK+YyhXqKOCnAKsezTp1z5l
YYilvnN3pYVx2RN5fykLqQCwpdahlLLbm9bAnIXTb6FP6TbvwmCp1c5jXqjiToi03RTM6XdZYT5k
qtDu7NZBeFS1p3lGBZo38Q6a0JncjKK9LRzkidPUtWswotbKVnBVIfSQYVR3DjrwqDgYZkhBKJ0A
Pib0HM3WdFL1Kv15Aouxs3sn/ZA5cvLrZMzXP0ibRjXHGHOXVdPOFLY6+ZPyb4MBdqdlB2KbN9Z0
sHQyJ4O++GhZtjApqGeL+vi2gUu2Q/qyzQOFEanyxEsKaHxdNRVzTQkLQ3GqMMYXpfwaOiL1h+i1
GJwgHahK1D9yk7dDyy1SAoQFi7HYoDX9GkzxLRzbFqivTmwY3t2N3wXDrrHjdtcrHQ1Q1ewDmYyn
AV2v3hrpvYDOB1rLua8tZ1hdYauxTTTdJ4rYcnUWBnc45b5+H8SR928UsWmnSyylxWPhw4pMhpTA
eW96bujs046GSWhwYMLd4qcjvK88zx703mrvrovg/yic6f8ZrPRr/NLD5vE/folausYbfRQlWY3Y
Qf/zv894+uVvNP95/QnB92L13r7/8oS02qhVd933Wt3jU0zbn8OT/n//579Dlh5VScjSR9HlTGzv
vyO6zX+OWmJs99NOMb+SX8KZbr9/+16n7/m3v/ydz3gm55+EHiFxl7rtkA7t6fy04RrPJP45twlt
XTdppNIttWml5gTshkyvxD8ZGuoU28ICWyAMyvCm6K7/S/+nQ/PV9AzBqULQ+v6fpDP9vqnpTMfI
BnVIj5I6P06f9/6fajhq74YqFt5e14sR6kPu4krR77Uu4d7w0lNudN4uV5YLJGnKUcSTgVLICeqY
HtsU8N9JjQZ8BInjpnEBY1QR6nep91tUiN42QLm1KQLUssrR3CWBrjFtoDPZBFsj7uv9UFfetrHY
I5o6vRhwHQzDPyV9VxyBDldIWebz+WzQMAxtq8Xad6k10cXSjfEUpMWGVbVaJn6kyLBx25t63lpl
rR+JCi+2ThCRO9ea9aO0h6Um53wOO3UOY4zBZ2Cv2RUBPeJSp2NkM/oiyu1vZllzjNfPldP87tp8
RjY9cymEaf5WOelsp5VwsbKqAKJiZpChWtiQvlhJ70tqfMtDY1VVYBKgBVht/GraHa3/hqoBd3C9
a2Lx7hnpySyG55FcxL95fXJu1v9XM8b5fH1IeqVNYUy7+rejqbKgBNYDR5zBe0H9F4J2C86QIKxj
B0C8DYJ84XLQ27GaWfROW8I3ktLaTjJ46NzyxmOyQlJ27x8cbBdH+1WL2IUtRkapm44U8/pN4lWv
KgpY+J35856rQCYGb7LEfuYn8ny9Aqj/b6BWIk5tx347mdTkob4f6X6sVVtlh6m7kEi0CTCl7cYh
RHLkVOrY18auFZzAmszsb80YQ2uR9Zugl+mDLdlcQgZApa0gNFqTvtDL6IfF2fGW1JMBtKA4+Y5j
nrNBB23XYHvwqGx9M8E0BDSU6R7iTuAlh+sFQlpqv/xpmbh8vsv/K+/YLiMywf/1D+fXPur1zZe0
UakkbUvAW5k/nJ9uPUiIeu8ks+AbN0Vp+w9l4sLdC4xLQaF17A0PCmYjibSnrnT8UNsElXrMEPMI
QHsbr8Tz38RZtmR8G21tq0aHnGEkEHH+4jkMmJsiMjZq2ofFNN4OrhcjXHeDfpM7zGpEQzJ2rdXr
uk9I9tMMgp6n9lvgGNO26Ca2ZpSgNJkiBxZ6ss3IhrxSwXSimCVtmb0Hufe2Rby5Jws0QCSCfRXN
GnREC1ySGjA6XhlDdWBWW6/uvodMqE6FaUUnYhK/WB1BV1rRfgQeUfRXcFc+07voHsQLqxpBzs/6
hzrAfs0AeO/BZN7VDWegJsuMdZo6T/DxvJ30RojVNgzjzgjY/nIsOn/+oPhA/nKbSFd6hvRsl2MB
x91fP6lBWH1qtNSVcKVhQWKKcBrEeTanGygg5PV64mL1/YtHrBvIOWchhilbOLFL1AEGSIVNg7hQ
xin6oNTGar9C9NpSfZW3Pkj0RWn2BLUx2VlqMVT2QBPEssX4tBSWctalJtsj1ZyWtBjrfY+MEwZk
UW0bT9de4Q+jJRnF0RMoKR3bL2FYYgaJEg/OUqI9uhYB9ThzDnJAU15V6Gg0L613kdGuY3ypiB1A
bo3zxCRBcr1yi8cI26BFJO0+9IkmDJjt2MM6z5J6lvkXRzSHcBDyLSnd1HnJa+KNHb4BnDcTzczW
cn9oJeLUEoM+YNZxpLMlo02RGx8KCPnKcvqvBcGwi5o0E6zpVGm5f9tk2N7L0voQdscIrx76pR0D
XPNUcAfv2YVLqY4ZEuchtcdVN3svkgYyc1BgOfH6zlgbdouCb1AetlaN8xlZVbumaTmTa422bMzG
g3YZQ4pI2/Ey/R/uzmS7jWRbz6/Cme21btbNvpl4LaElAIK9qGaSCyShzET2fTPya3jskQee+Q3O
m/hJ/CUoHBOUSlIV8t4q34nOoYoKJCIjduzY+29AevDlZxp6zKi5qeDBlNs4Vh4dV7j33V6sXhc+
GKpuzPgEFz5GGJz76HJOVPDu4F0iUkMRvJ7b+J+8XHFXGgwiC97T1BdgWmWxBIfM4TMjOcuXmi1/
8mXbhp3bbCEro9ghIGJW2VNd24HU7h/TwrHzwg8/dTIYv7Ywt2LiV+dlZsxL2i1LOaWhiXcOqqTS
R3I9aUSFxx0jfVIDkx4V3DjWrZsZS6XUxh1iFkFT39FQusIT57xERPuOwtwM0y60Rz5lqCMvlEgA
nrwTR0oYrOqkpEQVW8k8BI0sFrgJIzZkIa1WIPEtCvdxoSlzUHoI31a6AhGlEi9b4tfYscVFbUjL
FJWgqZpCpN8h7w4oFyBt7NnPQYneJ/3guZnG536Bfk8BCSlx/Y+WKF2qlH5sUP9IdyL0Uy1IeuS7
UoNtkFuoL9OH2+xa5RqtFOC98LYL/IDGri6Xq8g+l3FeuEqqe6l0i1nucgvWqyfVlr1ZoYyaCIBd
02jOJKkWQSHpU1BH6KyiCavAmixrMA9m569sK3bPWxsDCqs3A8apkfa/uEiSNFp5X0JkTBegPx4A
I8zUwPTPmyh4ArP+wYft4VjYHmuo4bebHRyRsW2Z90Le+zOgifrjKLQ/Dl6f1TTiqDkoqqmqNOAx
2DsOQokOQZXkAbReGgAdAVmKGia1RkR1xmUOajgqrPuyS8NV4cfiKGtrtohhrXF/x3Un0TlXUUhM
bU9aqqp4E0TcVBF+Ci0UtSBkjYm+c/KjauWXJdhWO5FnTeWbq0BxPmtW3lzuyL0m5JBULJBnG8sO
Eqi6o2rLAlPNZZI6C5R35VsjnFq9K0asUk7bXwGrPssrmvScimAvkoCZTLEtNUTkfzxF0ptClcgU
6YquahL2ZSDu9nH89YlqVophxIALbJeIa/G+lQS9O0ki1qFQA70q41SiK9icw/uoXZX6QRh3M4ft
PMu9i15iCFeNDdiVSxkvrTFAZWFihPJP0CvSMXrF2D8o5REAHpalg6h7k3dR4IzJMmRUJ2/szEin
vhwJ95LMCRPEMIXKaFdfqIgL5kJE2RBz92lc/WQ99beLo9xPogMHMI53jSa/Icv9M76aLFHSHVko
a2GExvuCcjeWZNhWxhZVDEqf7qUR3wADeh9VWTRfvWQPKQFmovXccwRtYRR6gjbVbU1bCTSKR3t7
zCqDVrZP6lrcKs4lxbmKbCcfOWGNY7sfW/M4wgU+cV1hGfV/7P8fK54etu2vxVATl3gciMuqqEWK
fmCr0krEcpFiYTTaNVcVKDT0bOngqQYCCGSUVHHTYoqFpa9a5A+JcRUwgUstRwnWMvURwlcWUsXV
lQ4bcl8y7yAvli1Ei5+sP1P8ZlLpjffpPi0SEYDM2xohUli4egtYDIKvfQwL1HwQU5l1dQPZJY5u
Idpj0sVtpFCEWVFWSAXqYTZJJf8DNANQKy5s2zRcG/UShCDKmCHpg4AcrOQn5txs3JvGDs6bXfVg
qJYIsNXFghmP7s68t/G3ljzrvepq9DXDFsBDgGxAYVBDhqHmtwio53UAxHTi4nM3NoHtL6g+Xfmd
Ko30UtvoGTaDQeXQ9vPkp8SAlJECvYKGu1u2tQVeDILejKOZ5j24hUK3lrHgIRs53zWVMnLAgenQ
/MZW3Stj5z7SA0jP6yHnSlntZsLOfcCrDeM1b1mFykcloVMlB1NZgASr7rASgh5olNHMtLHPhOpF
61LIntyqVOaqD+BIyKSxym1qpMsNVzmEQzvewFQ3OD5ii7it5DKqP8q8dbSl49cRCl8ck7SimfNE
qZZI5mWGKKxA3n/J9RKNzxLOtg4HEBYGmtIaPZxM6vWkA7zLCk3zJnBt2rGcVu68FN2PTW1xhYB3
SzEaRe5SHMmisIMtYQQT3edul9E2RhsJz4wcuptdldOsB6HgLxGGSXiJHtzI1W3p3Nc6RM39j0Vn
PmPf+gSEOKWHZKhL5M5Xjf2AIh3O32olTxz7WlbFcSi3+jwLrGpeSt0ojONPPCToClXGOPwpR3lc
x94A7YoGryJH4wl4fbaHfwfaUuelYfhLHZFNKp1WTjEXzPyoyo0bQe/JKJ5yA3tf6lUCrSU9l4UM
k/vaexBa5XPpBOq5oOIApDSfa5RaOUsLqpTSLa/hkVMpGKuWNe2AzV8bWYfadgBrvxe/tx0PxlSF
oKlOAXVEYyO5Uc3gMRaxOkKXnfcX2vVEQvfKNqI5J8m8LyuTHSHm0vFCYjVM1ohmrwNBhEEbImye
tXjVhVJ3XoXOVVdq6GUHOddndPSaTr8TTUgTgZp9KLPug28j7QKQYmS2pnOf7vDxC2CPeYitw8BC
EMHHbmIchOZaKFHdcbNcm5KUmVYXL+Pylkq+PvMpPY0tpDTGygXCY/Y6DC5TYVpb2raygJ8oJnxr
tTI/F9QfRh3d3NEOW0ElbBdBQ0GuDdAFc5IHjYvgqAh2H4qiUaYaEtlQ/kR1jAw9YAdLXSn4peIx
n68dpAg54TOYRWij7kAMrqK6wt5Fv0aBA093W8eOxZCRYMPh3THly46r3ET2nhXU91dRHqVTR3aA
7FKbRnlVRm9tBBuxmkQ4NSkOJj9mheyp6NUXWtRN0O6usW2RruWdDgWGthUVoCoVZ2VtVJCajKu6
jpHBUHf3UaLUVBbdAgFzWCXswrEOs3GE1Xa+k+SJv0POI7RBN4bJF1GgWmB1wJs7q0hueoFWxKeS
BQVXOFlydZ+QIgWh8RGjwPsmFvFWBAzCOudemsrLDv2FmSY44UQ1vWVX53fujkw4SFYC9g8zULaP
UWLGvdNphPLlY9XBhxHJX0elHwCk++wCECszTFOyLqTf6MDcbgLUYiPccAjFo52Tb9KARiBiKb3u
9kdJaNMLILj+0i3jXox9JPoK9jI1FzyVIwhsZpFOsxoZGj9Hc6eM0RAM06RZySFCyFKEkIxoaM1M
8Gt14mTxZStDrA8aQR/XXBBduXxQRHkaijWM38Bel4W2tlunIPdGloFKHxrsYBQIfV4+iVQ0dg2D
0kS2i87Vy2aGtHE6VndjX1YCaEnp7rzNwPXpJVs+r2Y+DkVouEOPsQrzSjAqe0TSzVSbbTIRKnTh
eatj6pS0P5FJyZtuo1raioOCf4ZLzaTOInHEOwcuJ4HK1EIsqXF4ZNM43bKy9HHjca2K8DWYiLHf
0Rvg5qCrBdcia2WKyVqzys+NWfNtc5TCugYavmM9SC2SKpWTXdxzK4OiaN4buXtVcQbRLJa1KQrs
VEAa56YrauYYnvnE0ByUEIS13iXaDBGuC42qkMP8TdFfoayxM7mDmBjn5tp96O2e4C8T5rVWmWWI
appoc4x2hYkaDXzSIndMWMSYcIaovi+9zv+i10a3TtGpHtEmCOf1srZS59bsacdKih59GeKFsqOq
0IVwCsMilOZlDjW8yuKFWYVzYJkrJxc/cthPtByzPxCad1Kq31XU4FHkSbg/Cc5c00qEZrM6xbDa
5UbgFtzikztfxljDQXUXuJ8Tnvt6/CCm3ARRgJWlDxrtq1GQctPOqg2Ou2AgrIzCT0TCg4aQNKXo
dSk6/tTGaXwmc0H0auqgpYD4u11UAgkvaIBIhnBd6veSQm+by7N5KZQzxY7iSRxovcwIRbM6ajGZ
8NJPwLGiOdKCN0pjva9hfHNYEQ8XrtviXcm+ibOgHtUObid1FqP71CC6lc+RBVvZEbC2TO2MRVcF
S8MVrnRodlwFunxZZbp5nmp5z0VoV4Wco9UkJEjJNM90xDmVanvhNlUDqUoFE+y20zJHzSJyk8+h
qKtjGv7XtRDs5qUpf8oopTh+cGkjKzsGeY82oNPiytdhuK1kJmR7nX5X7NKREu2P1lNTmVsCAH24
qt0aiBl0snle4rS5K5Dskk0fTVFPx7zBR27I7ayVbANvCjiEA2+GioM8qYESz5sqy6YB7ELEtPRH
u0K+iQVgTgrdVDEdVSI0/KBZOra/Cb3yCeHlYm3q4ggVvWtLj4MpQpIc42G0oKSLEj4pwzjT5hQH
tvhbIKek00YU3KKCN0rTcuc5LALIfUTclRV6VC+l3g/MLv1eP+sKd21EQQCwky5xyZaEGzNrL9IG
VX8BxyzuYrhg2rsHU3xoykBZixmxTskAm+gCakZdKq0Am5orfUfP0m327jrIEBXnENZgbsY5cmid
WN81lPc4MlCwSWKPqjwBGnIRcuVOPsMVDcQhVXRR0pKLUI089kAESMVUQFcbYv1eyKPqvNeZOEcw
BQ5me5dmdtbfxhYdyTmG01RbTUoHY1du1lIerncUAW5cJf1QCjvrKgKwX+bXXRc+Si4KyF0Orwwl
Iuoe4Yqa4zWOgbAqd0nMTsQUrEavTA+wOKN16LYzMlPLwQI1T7HIgjQ6zpG4Ap0pWSgn6zNPypqJ
7NBbMI2ChDVAWdLEoDAOA4nKnPNAo7PBNxR6g9DGX3byLluqypy4LvIvug9dLIwSHQExJTGh07jc
sWNTHoUNwkFuR50rQAShVtDBSNk5kitM4jz3xgBxrt26TpaVh6EmLntw3/CGEUzrQcvcc8nr7AvC
jb9qMPLp+p9gYdkXDZLiKPcF5FdNXK1yFVmDSEjk8Uy0MeCNodR1Ohrdjoa8EkfJo4TqJO6tgMfd
IPHO40QBeZtkn5va2K3Q7+/QXM5bJOM8n+Q9udjlOXMiIFWihSILC80TmdbTvaVAawY9j4axOYEE
Yo1tfedQiTLUNdzVxDAE6JLWR/xEtbWf4imLnPMOXFchNJ8r2a3Q3HNu/ObGMRT45MKCgpM32wmI
BtMQ1bDSQWCbdMOHTDBGRQIwd2Hida+qn3S/XcDsSnDwyhHBkNR70Y+exc7tCH7BRtFdWsl9S4VS
COzH9jJ2vHGJlMAtKsXerPJj7SZqLcg/ZGR1bUdzmg1cbJpUgBqsFYt6yj+Q7yQuXnjo+IsmuoRN
26JgCXjI8tGMc+GBVhFIulKj2Ofl1W5hi9gS7XoweNxQ5eQc3ao78OOCvnbQgCK3a/J16LQzAA8f
QJbJS080bxJHj65NA8SSHCTL/SNorfZQRK6+UClT0ZMBs44Zm1S7V37EkmkUL15hqX5e4B80KlVE
bKTywSlbOiGxt6pbddZI0heMj97DMUJMO0JEUC92zoXm574zCuXgEdsy/8LPYQ95tgpdL/HBDWf5
mnMZGRlN2fV+hPqV4FJEbr2+s5MD69fly6i2b3W1Cs9lF1zPy4BW14DIyo2SlhA1gsgIZ2WZWueU
2bKVXonyPFXSm8KUIcfo2T02LeIodFJj5fQWkeD4hPm+b9CW6yQIgkvURye561aojrQJugGgttpd
/MEOYLokYvnkiS6Imm2at58jQOLnluWf+5ntLO3eXqIQCLwOZ3srOVc5Cw1Bb18fxzG27lEo6Kv9
H76Mv2YLlXrW9t6lWiG8DxIdjwz0KFO3FdaRESEFxu16JMFXmaVm1F66QV+KzKmlNg0ytpojRbcu
SFy7DaOV1NDb5GvjHye0j7C/oyUtfuladAXQM4YysRPkQWVLL6/tIqcca2PPZgNKuSxpw89rF0sg
GOo6qSeYeeqVdMd6zHweAPtRm2JBGpfeywVegpJ0pVpcuXs53Be95QQ+vNBSeoYx0quLwL4XQmnl
xmSXjoAOc0jHTNZvI9+99+GlTNGLMSeZRr2/pQFWWlOlRlki6ODLEym/4Fx+UchSOYGf3FzVBhko
kIJc5pTP0SIROq/GZD6+QEa+vM8cXLP03FsJ0CFWOTUrxLk93LtcbHch6awQjkAlsEgUrGAEf56G
qvQQ29w+wfM2S3+Hl7bv5eWlHGQPllIH10Ge5g9NB1tNCT/0XyKSIU+Akp8UFXiTDg71ok2a27Tv
DwQovI4R2+NYNjRUe3RTxlu7uEBItACT5zigTFJUpXduOc0dgpYjhltReahdo7kAJo9KMeqbqTXd
19jlHGlXL66tkalLuEi7/NhB5mo69CTVHrHvuZTxCxdAq2DY867FlAGWRz414bQrkh3MDWS+Jp2E
x4uv1hQXtIR6sTFFgwLDiVIXp7k8yeryln2GQEfs4uTotIk19Qsu/3UkrXMqgpM9WJAjGtB1s4Tm
PyoSGGxZXCNcX0XrXhbeUwmrmENNkyJq7hEj32a6aF2oUFzG2MaxgRQQ87Dx0DQ20rWhCdZ1pEJ3
s0wYFLBERoXViuud2QvNOCYmu0Zarl1L5j5dVqS5RUGWWAsfUtXaLXbQcdcUJZGY2YVXiqoGVzbB
i2IVtsS+oi7DmMJQpVY1wHqUKvBvcZVq7JTeJfTALzU2l2O9KE1krN0vEAv088qWL6XAIoQ7NhJn
BlbKWpRyScuqZlKFanJRK7UzYWcs8BtU3itFcaG0KMWkHePHQKI/WtwPdpoEy7vCftkyEN4xFJky
GpTameAa50Dy7DmCX/BD8WthseCtpartBoky7oCod/JCQmQIqAX5hRs9UIQuQV+ZH/FKIB1303Ih
WTCcgl0qTlJVzc7FbjdLiq75EGRIjBcIvE2ENgnPoyTwrzEj4IpUNdg241SRJyYaeW1zD1Bo2WiQ
LNN0Z4ImlvNeVDDhKFqqmSzcg7Hn2gYuXWxV5IHwqhcjOnBVgjgdrJUbMBMPdLCkac30EsyNR8Gr
lxi0enPocxo2lCQfSVZ4c6sqPjmOXY8ThR2eiCGjGClnoVXns4ogP87cmF52i8SUuisWoshHGA7d
OFFGnpd+1AXSNPGqE9/D7Rg5Wt1ymZM+ICR+6/MFLFdSKAoiZutpxsLbxcIYBTdrbBiYwamSOhPi
KFngrAgaIYSu4NM5xO5l7FEZQyKJrjrncWY186hBCahw06VYlMv9ii8sO6Bxg/pNBPSeinf1QcUt
/AJKdi9ZUlEyFcwQTU06rFmIfnrWUOfCaQ+1MATnzKoGjUsJoNCQX6zBg8zwgMevPk5UiuYpXpNB
elWnZr1K1fTJRILD9VFS6TgFRSPLzvebsGlBhPNOoC0BprSaDt0TBfKHb3ys+++hi5G46Jaoqt7m
Oj8T2qpryYgfy9Z67yQ0PWtXRpQmky9cKUAulrbKrklrdPGQ0OvtyLgxdqJtXrj1RDRE3PpKwL5N
GT+BZ4M0FHnuCgpq7dfeHMBePTF32gQtw4vER0Oh0qAKEWlAFJbFjYxBwShpmTZBi0y2DK5eMe0z
verol1vmhQnNbqopTokDrO29tBsbkzatk8lzql/xSmmg4bkRbhd2iB8SFOIRAMXkXM2pylKiDlD5
6mfMrpF0B05gVxm/apvphJoPOhGo40sUiig8gsFG0SqKXTRbIiQbbRkvVtXg7STRx6QUpavccm+q
WIWPrOcLAevXhdMIKKmW1EpSXOrRpl8LUmKsJUX6RCXO5mjvpYfTRPTHMWjDdd0zNmhEpmhIYWjR
r77O+BjpSnZVGE6KiNB7LHUV6K72pd6yg4o4n0YUnVb1uSLhyVBr3JTavn9a15+FfqFnQoTTYpTN
OgU7uNSwrh0FAUIgir09kNXcklv6swhKwkXorDmRud92EPQ1XF4Xoditd11T0ScPkM9IK3WGDBx5
lXojKP4F3f7s3FRKb142UjnVzLabqyJNS2yN3cy63Yk8gIfumajH0hJjVYlmQOWMMfTZLc3Sg1eE
cS3aqs+UGIyFXRRLlPjaKexpSjIB9j9o31MIorigCGsKTzF7FbkjD2XZtO9pN2r04Lk22m1pRvIE
YX9WJoE2KXzNnnR5FKFASk8UTtGyrDOL5eVSuwfiPHLD9rmMAWKFSBP6WNBOuMCDwbQJHjY20bwF
60ktyg5U6xo1aXmRVMJTEemgCIr3LXzuW1203wNRSi+tHYjLRkRCqt3BNkwygDNyqs1cLlmQGHcU
XbRddFMAahwh1gFakYAr2PqschsZLIr7PveQBs0roBFlK31U/W5umam/wFbFXCVxg2+Dlb4n3dAd
hM1jSjFTrfmk5G28rvic3EcWxhfjeSya12FCjlXX6Mlr6KDM9op1+z8cEbovtUUseivoNUhurUAI
fMxpxK2zBSU3dHH8K8nqylkmgxuqW5DWNbbOuomQubrTnjrKF6O4xg6xlEkiaNkBfw20c0sQULgD
+UllpCGZMWUumfJntYSUVyIEiO7gnWfrqDVBc0LCBWZTPYezxt1KU6CIW5DkqQNz/zdYK2wMoDdy
3M7ExlhzQt7BbcxZMyXMoFppLzUx3eAZ2k7QszapVUir0G5qENP5uS1yHdUSuRgVrRuubFg0c62Q
Lw1H5xM6Dzc6t9hNo05EMgEDZM3Gn9n25ZvMxhMxCrOVWOjFtWFnWzXL3U8or2dTFB6sc5BBTyBs
W+65u0dZjBfoVOA72BXWJTZMRtALyGXpJ2yrH7iTQvbwLSyL0LTH1WqZmNbKQ+drYtWqjS8FQJF0
Z+Uz/FZMiKxZ/lFRiO2qIuDH0N23AL8hZDTthYTUyzzi00DRSfd3deIkE7vJMVVx8NRrhGgSdX1C
3BuwUT1dg8qndx0AUa6QDKr0HBbIFzvbhe87uXsOYnStdYkyhWnSY3XMGXxZZ2QifCz5FesSWCkQ
GtCayrSt3WoZQeJeViUuF5Fp4VdrPbeWCdCDTGhSJM1u7ahycl5L6X3a4b+JlgVrR6s/SAgfz0IV
84luh1yyF+YTQbDvWqCIa0WiqI4drnananjuoWOBWwQ899rX8a3zPhaO4swcM8KKkXmfoCyC3SP3
EYQgyXRtc4HXj39u+pyBGfZQmYLNXePm77PIruZujP5mp8CfI1/QzaycY9nmrCCOjolw7DWZpm3f
LpumnoIEOuDJ6xQNTe6azYdSk6+gbTw4eTOVTFJft3goZe+y6DTKg0YzNWr/1oP0NcrUIBp3lONG
JrZoqg9E0EXBr97AckZ/XuIc0WtgmUV0m1DJmlS1FdBStMIxhnmU4f3oc9FLbNg5lzZVoRxjNPYU
180nCn9jKdKubOirlWGsWlt7jFgc4/5hdiR3yJJx+iohT5mYI0WxoBDbd1mhT3xKVkqzQ1C/VJp1
WkYfwsC4ajq1mQMvbXBrspJzXGYwLUYFbYRF9/tW9bI7WSkvSzCHWp/l5usyLqHn6kkGQBRhVVvw
MS8gOgKtAji1K9MvAVzBWdij7jMcOpHXuuAOBwo9K+DhUcKva0zhpKJ7SkJ4P1FBgTF3ncvKo9zj
itJ15uSf4x42n+gr0Tc2had9jNxFWvvm3G1AXhRp1a5TXbz0M7RGd7LRLfL2CZcH6g9h/F6tuFCl
UXVj1Y6zCMwKa0e6Q+QcMy9SgBEhtdPh0FYA5ydresiYk1Ij5asB5WSNcRdm9kc9Rxg7R11pItbe
k1A4dwbFoVHqIxBaeB1pNk4BIuZKcqngcR6DeA8oG0Ghx4hX5FymguzOcsxtJuS95sjBvGQU25Fx
Q/12nJnKtZByFpBNwnroVVU7E9djJ4ZckiM23TMxW5lKDF/QNqneCOY9bNMUHTkvdlYuqLd/4f+g
scb9Ch5M9AmQ4LUKV3vkwKKFRgpRtMEZTz238ktsZNb57dxUarBO7XUUNUs0H5BeXDYXgdBr5XKl
7qp2I/vSBy9WH1RcLROzvChCeSF2X1Q3n/vC7l7p/PvUEevxv4gqFdI01LlaOwaNPGrGSaLfWUq8
rIPd/Y5GoRxol6XdRS9Ywz8EsP8+Mv6n6PoToPNfH6/Htn+DnQeEz0d/xeDvsaz3GGm9Qd//0i/9
eKA/C8bfP9KeCPCjEQL2UVE+g/PX5N8A28oaK0dRdEu0YLAGceQc/vNvGmxdzZAVVbIQZRKBxfzr
EfXg9+bgx1/vW5bCt+P86Ats91PeK1vJMmQAHunNW/kDU6Dqv5k968ASVQ0+MhikoykwYSxYEroO
tKElKqI9OulvNgUvL+XPz4Am/qardONURQInpoPMfrUE1N90yBomEhf9/wLa5z//vb6/+fJG/vz3
ZwXoMrw3SVVEnRl4swnk38DQUWuXJBnlNONvtwUkjRV70hZQpN/49gq0FwUiTc+KebUABP03YgBc
GL6+CYZrv0H+Xivg1AUgm79J7GzThHdAyVR7EwLk33SwgUDIAJsasEP69fH3mgBJenmkE/YAHCsZ
DSsCHW+YtXAcBSX5N6nfI2BuWW7oQrwsuVdH5bcB/FeC/K/8zi8eBD3d6KRdoIq/KaYBrUGRZJCM
r7dAT0AzFI5HCCp0s1+OnF/68r/wS/9MF3rt9Od9NuFt8/0J9jI9P/2Fw/H37QBf564/KXl8Q/wn
O27/qz3X72XwlwO1//m/PsUcrhF/sacbvvoP/Rn76sf4abuJfvI7RzTC/Jtf/jo5r5/l9V9N+1P+
MBXf/Y6Hvzz3ttkG9GO7/yft1299uQlJcaYl3one5jUhkT18+LH/ym/ojvmrdfSjgd99ybyno3GN
Xh/u/01RP+7XufzVIaOCr1G8GVbab7eTxn07AZLMBj5lRGY1TraHMfr1RXKkcjaeMuhlz/c8exdu
304s/GXzxLHflXmRbYI3C8EQzRMn4q4non7vmRWCKNSo35+P7y31f+bW327l41D5x//71yfZJ837
6Txsntfb73iLH23fb3bvD373L9rq4020eT7akb16x/EbKF/zmv95Xvxon8+z7TZ6y2nupYBOHXi9
bbyn+DDOfg/p36yYP/68dxsolmfXhMRsewYV+2yNqdeW4+z1J6HDdPjxOyHwF8PV+8grts9nd8Wm
2BI1X+Zjv8BUUrJTp2fMAOzY7+0tmX37Tah9NVO/GsLHm8x7fOQcOzztSyATSYV7XZff/QYv4/+F
G7iP3//x9u+7L467iby8OH4hA2y1d902e9x4u+OBf5QF/OIWeJeF2+j4UCEP/d2F84ujjjbAzzfP
29w9jPUStg8//fktu243UbjJDgPthx3igd3y7UsbIAKMsjLaeq+ftSexnTq54034GD8fv7NemPHU
ce8y7+xiE/lHB9C3GWH5hw8gDujoeNABFu45Vb6zVf/H3bvbw5d/CX8DvLlF9BxH2zdZJ8zCwwf9
+QXMyMevTurlQE59d8tNchwaJPlH58svbuNVmznod73ZGdRSTn/gl1R5FWfbo5UBWuD0sV9S2u+M
PcDCWG26je9+OyUD7OuLTcy5/LIS9gtZoShy6sJYb5428TdbRBtgltfsvfjNfUTSBpji9SZ49qrj
hEz64Y33F5czA2/at3u6d/E4dZIvt8kmOAyzf3XGAK/uepNtnrbB2SLvk/fjpWEOMj5Izbd72xpg
b19TB/KShCLM0UPLfffl1Km+Q5t0kxA2DkPtMwBpgAPl3kVN8Y3yE2JPh8/58xH/HrWAb2da7pVl
T52N+41HI/4wzn4qhsgw7svM79PCt6tDHiIive8et9+Zjt4Z5NTpePC2iOyHh4H28zFEqFsUZVYm
Xzfi69EhEYgDPPeqjDa562Xf+wRUSQbID+6SbFME7fdiCU2zIfKatff8HGzPppu8eD1DvTz4j7Y9
EeKXihh3rufHBKvvTBHVRYPi9uFT//xG3Z8Pm7NVmXnB//lv/z33N+3m7NZ7do6CDVd3dDsGqD7c
e2GcCReoxx2PL1sWTL7Tv87dllzeL7/3zi2DnrgxwGdMYv85PvvXs/uNz2XPCzeHx+73Xm/qgnzC
4a/+/ItZbUov8/zDQP3YNLpF3UAu7+Sgcb0RAk94cr2NkOflYbxXnzHAq77jPvydkQcIHRebpHDf
JB8vU/PT4+WvK/+8lNr/A9Z/gkfKP0d7YIDF8467aJYdjfrTd/vSSP1RVXjfTzh+VmmA3TTaBo5X
Hh/BP4r/vxj+AQIzsftq8Pk267ZOXL2pKfQtz1PzBx5+k5UcSS8D7fOHAcIXLqoOhdqjN6gM8LiT
bV8KOwqLvbPWqbOwyJiGYwXU3hjg1GGn2Ne92Rz0c08edtxtn9yz221SPgbe02G8/tX1ZlanPjQo
y7dzYQwQtWebLN5+72D+tktY/uFy2yzbRE/bw3fvZ6JHGJ06E3PvkWYG7d3DUP3AQ9wW58j+Rvm2
PRp3gOLVfJuFm+h42CHmgW7a8ez2cJpTZxcJQTCNRxEC78XTxz0vuS5nR5OAUtjp4y4oTLyJEZI0
wG5eFJvg+Gl7ZNCps7vcZm8WmNTDLk8eluvIetNujy7ge+zNqSNfoAbyZjUMUeG/8Aq3fJuhoBd3
+lTcBXG18d8+8gBzfOER3ottxCXJO57nXlLx5Hkumy3NlDI7zs6HqEXA6n1mTg7P2EdLqgWHH//8
XYiy6+ZN010bYItw9y2OH3aIssPltoDI3EeKo6RqL8J+6rujg1BvjmPFEEczWs9vA5s1wAa5BhpU
Om8uakOAMG5jTrnjjYf09+nrrN/RbzvDsjTAAuYuTNTM0HY5PGS/N+QhLh93CdCR41EHSNbuqg33
uuz5aOBe/P3UFXxX4zZw/Ly9bufpw3oFcIG3y3jPNDh17Pd+xhQfJZfyEOfHVyQOij/Oc3x8exyi
A/1AcvXEuhtjM3GY4P2q0wY4oojIHFBbNOCOhh7icnMH6uPN3u7x+6e+xXGbcM09e395drkt9xil
z3S7D+PuJ2aIUErjansWf2G3Hy1ySZPkAcois0+3Vwz9tKVTfzxHiDwMkTXexk/+Jjjq61FmVlD4
PczUnz/FV3EOYf0wTj/jeGGB3f9pav7XFe1eKvmnFu1eP38/fcC3X//VdBDI9Gjj9mHq9fT26Pph
ts1hnP6lDVHcnoMoAIKYecnrkRG/Pvz451fZgkrAYZT+caUhlu4izzbbo10B9erwKSc9a3oYZf+s
QxyFyzh7fjMFQ4SeVVlvvOLoaZUBgsLFlvLxMcwVDPbhY/781F6RIR5G2U+tPkAd5AZ6aXY0qjXA
KrjblM/e2bts8/bY67W5T92/d5hVbQ7D9BMhDwGS+pq69M98Ng09+qxvYA/yALP9gS7h2Qhw3tHj
9yrwp07Kpy2d/sMw+0kZooY8729RZ+fb3hzs6OqnyuIQQfO+jB6/Vz+lKUg0GuLC9u6xPFuX+dF6
+Tr6AJH5957fwD4IJ16TBq1pmaKGzdjh3fze/v/e8fmDQ3VAGsae13NqQvD3Y2G8+y6JSfs54eCv
exM9IezUF/H66fu19m+Smc23ceYcB+EhoGy3JbKrR1sVXZefbZyf90h7HNRxYwIi18+GfT2Ph3T2
32c/9vS9U1fB33A7Bg58uqOXO8CB+q4Hrx4NOkCiNYqLHDze0bC9rc2pZ/SIQtzxGT1AxXcEpg0s
+uHp+qN/CHjf2N08vx5ziOrQobvbFxMoKJ+Ne+jx0YcMsNn3g57958nt+L8cDT3AYoOxsc3i48xe
HWBdjGMQZMegcW2AuuQ/iWt7gnD03eb6EKnneJNszx622fNR6ennGc/PA/dk59HVKY4Wd68LcupG
nKIrWRyG6XfMEOjxaVpuClR2oQrOS4qrR+FDH2CZTDOveMOzGKKKOC1cL06OI/MQmMJ7dvgcjtPx
yOYAF+z55vF4E5o/za5/vtbmUP6OXtnPi3i/MOg3C0Eaoqkz/sf/LrZnz/9pgZv6MYReGuKcWm2x
xnu9Pb5D0y//MJ7lwnt8mwBIQzQFQN7GhXt0jlCCPTz+7123fv7ueN43s6AOcFyvYYY7m/zpTdFl
iGMEDENcHIOQpUEaI/Bt6qMYvDdbPTUI06p+M+gAu3jNQfr0tq8+QOxdb0CTg1s/DmZo0Zy+ztZx
10dJuPGHsfoTSRoCq3fpkXMfjTpEYN+P+mYihgDpvZyawsjL80159NTfClj88fBzS0Z/LMog9xpq
p67ir7ob32iwIOQ2wOB9P/IYbCAPAc+660UZNmcX27ftwiE4rHcgGd7wCeUhGhZ35ZseAO4wp0/x
PYqVh1H2ZVNlgC1994//EZ/dx+E//uce6nyd/eN/RU/esU6NrAxw2aH+6L2tmCgDrOr7TdS9DXaI
sh0m6s8fqu+db3bhEIg4LsE+QPKz2SY/fptDoMvQb/LeZLHyEATZuxrP2m/gHb2F8KlB6fM3aTcW
vAMM64WPm8f66JySh2hCvQTRbzd479T647n466p0L9ovp9bpXj//v1m1Fj6E1x2/tQFixDiGVwqv
7lh7bIiNMQ3O7jZBtYEvc3j/fWg2BojMc+7oW86no+tNryL442X289sCOhbPvcLbYaR9DvfzXsPP
B75kgrONUx49sfRD2aFfJONcc+E9ZvpJ1k+n+PWCnX5Fefz7lMW5Ob/oIf1/sefeZeX/5e7qWhqG
oehf8Q/4sIHMJ8FWp6iIsI/3bCsu2FnohzB/vee2C/OmZZH2wMDHwZZkyc39PDl3pY/MSUZ/44mK
loUg1D5FZPIVHCI3aO26uA9DZkBvoFTfDsajfFktrrO+HYRoWnJMQAlBjNXQDDwACL8NApGOh8oM
bpPY7IHm6Cp9M0DrsSd7V0E7GtZDd9nOfnrKnuFUuHG789MMvhAQ5/l8fAxkwRTDrreXsCgbsNpV
2rtnRKyPACdZd6cbe0Jw4p5wWbxjHDGgLYftACQctK2tbAajniEA3UICV5W6B2Oy26P+eu8Nj9fK
TJwZHT4w0Huz8uLZlmVRq+3X5MtqVcUgnsAUL2jCqK0BAzs7B77fbsymXvs8WxkvWGa81pXqfLM5
MQQzK7qUIrjvhx8ydmlp8aQSrJQIQusKZKMaWgw3jERvhHyhLbaYEkiJTk0/ZlyKxezkDEF/Lqz4
I7xU8qoM6GQ//DhiuMsgtXID1R4MIz05M9rxGk8IwU5DZopu1+AYtZW+wYzcZzM+3CTUxdNkt/+9
K+gv5z7213AQflHNGiMINn1G5fMwtsY2oGlSOPw5XzQh4fu/5C6FiLb4pcPvvc53EA0/9dCYDmrs
GMGDO746lifPRAJ9m7/LinRN+SSH0h/D9ghsfd6rYgYYPsolG+kUjWhjRiY8BoecyjwxKrPot5f5
uAIGP9j9Gr68zjkxiLAbz1hAIR7CIJzeDFvnqUk/JIfc5TVNCE7TQwWmXuVYgrLJSckAc4RyKrJP
SjRGDNYMYVtEjkQZ0NE1I0RI8sr97zoYY4BOFnnlLxatX9w0/bd3icLhN8jW1cGNwyCDnmag62e6
cYh8Y50mJr/5AQAA//8=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7">
  <cs:axisTitle>
    <cs:lnRef idx="0"/>
    <cs:fillRef idx="0"/>
    <cs:effectRef idx="0"/>
    <cs:fontRef idx="minor">
      <a:schemeClr val="lt1">
        <a:lumMod val="95000"/>
      </a:schemeClr>
    </cs:fontRef>
    <cs:defRPr sz="900"/>
  </cs:axisTitle>
  <cs:category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solidFill>
        <a:schemeClr val="dk1"/>
      </a:solidFill>
    </cs:spPr>
    <cs:defRPr sz="1000"/>
  </cs:chartArea>
  <cs:dataLabel>
    <cs:lnRef idx="0"/>
    <cs:fillRef idx="0"/>
    <cs:effectRef idx="0"/>
    <cs:fontRef idx="minor">
      <a:schemeClr val="lt1">
        <a:lumMod val="9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3175">
        <a:solidFill>
          <a:schemeClr val="dk1"/>
        </a:solidFill>
      </a:ln>
    </cs:spPr>
  </cs:dataPoint>
  <cs:dataPoint3D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</cs:spPr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9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3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3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9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9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95000"/>
      </a:schemeClr>
    </cs:fontRef>
    <cs:defRPr sz="9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598365</xdr:colOff>
      <xdr:row>19</xdr:row>
      <xdr:rowOff>134326</xdr:rowOff>
    </xdr:from>
    <xdr:to>
      <xdr:col>19</xdr:col>
      <xdr:colOff>122115</xdr:colOff>
      <xdr:row>41</xdr:row>
      <xdr:rowOff>97692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phique 1">
              <a:extLst>
                <a:ext uri="{FF2B5EF4-FFF2-40B4-BE49-F238E27FC236}">
                  <a16:creationId xmlns:a16="http://schemas.microsoft.com/office/drawing/2014/main" id="{E7FDAFBD-FE03-4B2C-B61F-F92163F4911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079425" y="3898606"/>
              <a:ext cx="8911590" cy="432200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BE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aniel DEVEAUX -Computerland" refreshedDate="43424.650650115742" createdVersion="5" refreshedVersion="6" minRefreshableVersion="3" recordCount="0" supportSubquery="1" supportAdvancedDrill="1" xr:uid="{65FB7496-C2F7-4451-B528-FFC7AB63705A}">
  <cacheSource type="external" connectionId="1"/>
  <cacheFields count="2">
    <cacheField name="[TblPays].[Pays].[Pays]" caption="Pays" numFmtId="0" hierarchy="4" level="1">
      <sharedItems count="8">
        <s v="Algérie"/>
        <s v="Belgique"/>
        <s v="Espagne"/>
        <s v="France"/>
        <s v="Italie"/>
        <s v="Maroc"/>
        <s v="Pays-Bas"/>
        <s v="Suisse"/>
      </sharedItems>
    </cacheField>
    <cacheField name="[Measures].[Somme de Score max=3800]" caption="Somme de Score max=3800" numFmtId="0" hierarchy="26" level="32767"/>
  </cacheFields>
  <cacheHierarchies count="27">
    <cacheHierarchy uniqueName="[Tableau3].[Pays-Bas]" caption="Pays-Bas" attribute="1" defaultMemberUniqueName="[Tableau3].[Pays-Bas].[All]" allUniqueName="[Tableau3].[Pays-Bas].[All]" dimensionUniqueName="[Tableau3]" displayFolder="" count="0" memberValueDatatype="130" unbalanced="0"/>
    <cacheHierarchy uniqueName="[Tableau3].[Points]" caption="Points" attribute="1" defaultMemberUniqueName="[Tableau3].[Points].[All]" allUniqueName="[Tableau3].[Points].[All]" dimensionUniqueName="[Tableau3]" displayFolder="" count="0" memberValueDatatype="20" unbalanced="0"/>
    <cacheHierarchy uniqueName="[TblPays].[IdPysTblPays]" caption="IdPysTblPays" attribute="1" defaultMemberUniqueName="[TblPays].[IdPysTblPays].[All]" allUniqueName="[TblPays].[IdPysTblPays].[All]" dimensionUniqueName="[TblPays]" displayFolder="" count="0" memberValueDatatype="20" unbalanced="0"/>
    <cacheHierarchy uniqueName="[TblPays].[Country]" caption="Country" attribute="1" defaultMemberUniqueName="[TblPays].[Country].[All]" allUniqueName="[TblPays].[Country].[All]" dimensionUniqueName="[TblPays]" displayFolder="" count="0" memberValueDatatype="130" unbalanced="0"/>
    <cacheHierarchy uniqueName="[TblPays].[Pays]" caption="Pays" attribute="1" defaultMemberUniqueName="[TblPays].[Pays].[All]" allUniqueName="[TblPays].[Pays].[All]" dimensionUniqueName="[TblPays]" displayFolder="" count="2" memberValueDatatype="130" unbalanced="0">
      <fieldsUsage count="2">
        <fieldUsage x="-1"/>
        <fieldUsage x="0"/>
      </fieldsUsage>
    </cacheHierarchy>
    <cacheHierarchy uniqueName="[TblPays].[Id]" caption="Id" attribute="1" defaultMemberUniqueName="[TblPays].[Id].[All]" allUniqueName="[TblPays].[Id].[All]" dimensionUniqueName="[TblPays]" displayFolder="" count="0" memberValueDatatype="20" unbalanced="0"/>
    <cacheHierarchy uniqueName="[TblSportifs].[NAME]" caption="NAME" attribute="1" defaultMemberUniqueName="[TblSportifs].[NAME].[All]" allUniqueName="[TblSportifs].[NAME].[All]" dimensionUniqueName="[TblSportifs]" displayFolder="" count="0" memberValueDatatype="130" unbalanced="0"/>
    <cacheHierarchy uniqueName="[TblSportifs].[FIRST NAME]" caption="FIRST NAME" attribute="1" defaultMemberUniqueName="[TblSportifs].[FIRST NAME].[All]" allUniqueName="[TblSportifs].[FIRST NAME].[All]" dimensionUniqueName="[TblSportifs]" displayFolder="" count="0" memberValueDatatype="130" unbalanced="0"/>
    <cacheHierarchy uniqueName="[TblSportifs].[IdCountryTblSportifs]" caption="IdCountryTblSportifs" attribute="1" defaultMemberUniqueName="[TblSportifs].[IdCountryTblSportifs].[All]" allUniqueName="[TblSportifs].[IdCountryTblSportifs].[All]" dimensionUniqueName="[TblSportifs]" displayFolder="" count="0" memberValueDatatype="20" unbalanced="0"/>
    <cacheHierarchy uniqueName="[TblSportifs].[Club]" caption="Club" attribute="1" defaultMemberUniqueName="[TblSportifs].[Club].[All]" allUniqueName="[TblSportifs].[Club].[All]" dimensionUniqueName="[TblSportifs]" displayFolder="" count="0" memberValueDatatype="130" unbalanced="0"/>
    <cacheHierarchy uniqueName="[TblSportifs].[Sex]" caption="Sex" attribute="1" defaultMemberUniqueName="[TblSportifs].[Sex].[All]" allUniqueName="[TblSportifs].[Sex].[All]" dimensionUniqueName="[TblSportifs]" displayFolder="" count="0" memberValueDatatype="130" unbalanced="0"/>
    <cacheHierarchy uniqueName="[TblSportifs].[Birthday]" caption="Birthday" attribute="1" time="1" defaultMemberUniqueName="[TblSportifs].[Birthday].[All]" allUniqueName="[TblSportifs].[Birthday].[All]" dimensionUniqueName="[TblSportifs]" displayFolder="" count="0" memberValueDatatype="7" unbalanced="0"/>
    <cacheHierarchy uniqueName="[TblSportifs].[Age]" caption="Age" attribute="1" defaultMemberUniqueName="[TblSportifs].[Age].[All]" allUniqueName="[TblSportifs].[Age].[All]" dimensionUniqueName="[TblSportifs]" displayFolder="" count="0" memberValueDatatype="20" unbalanced="0"/>
    <cacheHierarchy uniqueName="[TblSportifs].[Category]" caption="Category" attribute="1" defaultMemberUniqueName="[TblSportifs].[Category].[All]" allUniqueName="[TblSportifs].[Category].[All]" dimensionUniqueName="[TblSportifs]" displayFolder="" count="0" memberValueDatatype="130" unbalanced="0"/>
    <cacheHierarchy uniqueName="[TblSportifs].[Score max=3800]" caption="Score max=3800" attribute="1" defaultMemberUniqueName="[TblSportifs].[Score max=3800].[All]" allUniqueName="[TblSportifs].[Score max=3800].[All]" dimensionUniqueName="[TblSportifs]" displayFolder="" count="0" memberValueDatatype="20" unbalanced="0"/>
    <cacheHierarchy uniqueName="[TblSportifs].[Score1 max=100]" caption="Score1 max=100" attribute="1" defaultMemberUniqueName="[TblSportifs].[Score1 max=100].[All]" allUniqueName="[TblSportifs].[Score1 max=100].[All]" dimensionUniqueName="[TblSportifs]" displayFolder="" count="0" memberValueDatatype="20" unbalanced="0"/>
    <cacheHierarchy uniqueName="[TblSportifs].[COMMENTS]" caption="COMMENTS" attribute="1" defaultMemberUniqueName="[TblSportifs].[COMMENTS].[All]" allUniqueName="[TblSportifs].[COMMENTS].[All]" dimensionUniqueName="[TblSportifs]" displayFolder="" count="0" memberValueDatatype="130" unbalanced="0"/>
    <cacheHierarchy uniqueName="[TblSportifs].[Score max=1500]" caption="Score max=1500" attribute="1" defaultMemberUniqueName="[TblSportifs].[Score max=1500].[All]" allUniqueName="[TblSportifs].[Score max=1500].[All]" dimensionUniqueName="[TblSportifs]" displayFolder="" count="0" memberValueDatatype="20" unbalanced="0"/>
    <cacheHierarchy uniqueName="[TblSportifs].[Score2 max=100]" caption="Score2 max=100" attribute="1" defaultMemberUniqueName="[TblSportifs].[Score2 max=100].[All]" allUniqueName="[TblSportifs].[Score2 max=100].[All]" dimensionUniqueName="[TblSportifs]" displayFolder="" count="0" memberValueDatatype="20" unbalanced="0"/>
    <cacheHierarchy uniqueName="[TblSportifs].[COMMENTS2]" caption="COMMENTS2" attribute="1" defaultMemberUniqueName="[TblSportifs].[COMMENTS2].[All]" allUniqueName="[TblSportifs].[COMMENTS2].[All]" dimensionUniqueName="[TblSportifs]" displayFolder="" count="0" memberValueDatatype="130" unbalanced="0"/>
    <cacheHierarchy uniqueName="[TblSportifs].[AVERAGE SCORE max=100]" caption="AVERAGE SCORE max=100" attribute="1" defaultMemberUniqueName="[TblSportifs].[AVERAGE SCORE max=100].[All]" allUniqueName="[TblSportifs].[AVERAGE SCORE max=100].[All]" dimensionUniqueName="[TblSportifs]" displayFolder="" count="0" memberValueDatatype="5" unbalanced="0"/>
    <cacheHierarchy uniqueName="[TblSportifs].[DECISION]" caption="DECISION" attribute="1" defaultMemberUniqueName="[TblSportifs].[DECISION].[All]" allUniqueName="[TblSportifs].[DECISION].[All]" dimensionUniqueName="[TblSportifs]" displayFolder="" count="0" memberValueDatatype="130" unbalanced="0"/>
    <cacheHierarchy uniqueName="[Measures].[__XL_Count TblPays]" caption="__XL_Count TblPays" measure="1" displayFolder="" measureGroup="TblPays" count="0" hidden="1"/>
    <cacheHierarchy uniqueName="[Measures].[__XL_Count TblSportifs]" caption="__XL_Count TblSportifs" measure="1" displayFolder="" measureGroup="TblSportifs" count="0" hidden="1"/>
    <cacheHierarchy uniqueName="[Measures].[__XL_Count Tableau3]" caption="__XL_Count Tableau3" measure="1" displayFolder="" measureGroup="Tableau3" count="0" hidden="1"/>
    <cacheHierarchy uniqueName="[Measures].[__Aucune mesure définie]" caption="__Aucune mesure définie" measure="1" displayFolder="" count="0" hidden="1"/>
    <cacheHierarchy uniqueName="[Measures].[Somme de Score max=3800]" caption="Somme de Score max=3800" measure="1" displayFolder="" measureGroup="TblSportif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</cacheHierarchies>
  <kpis count="0"/>
  <dimensions count="4">
    <dimension measure="1" name="Measures" uniqueName="[Measures]" caption="Measures"/>
    <dimension name="Tableau3" uniqueName="[Tableau3]" caption="Tableau3"/>
    <dimension name="TblPays" uniqueName="[TblPays]" caption="TblPays"/>
    <dimension name="TblSportifs" uniqueName="[TblSportifs]" caption="TblSportifs"/>
  </dimensions>
  <measureGroups count="3">
    <measureGroup name="Tableau3" caption="Tableau3"/>
    <measureGroup name="TblPays" caption="TblPays"/>
    <measureGroup name="TblSportifs" caption="TblSportifs"/>
  </measureGroups>
  <maps count="4">
    <map measureGroup="0" dimension="1"/>
    <map measureGroup="1" dimension="2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F17851F-CE49-4B81-89B6-BEDF468A9FA4}" name="Tableau croisé dynamique40" cacheId="1" applyNumberFormats="0" applyBorderFormats="0" applyFontFormats="0" applyPatternFormats="0" applyAlignmentFormats="0" applyWidthHeightFormats="1" dataCaption="Valeurs" tag="1f58eaf8-f055-4ba8-b074-1e8c381d9b15" updatedVersion="6" minRefreshableVersion="3" useAutoFormatting="1" itemPrintTitles="1" createdVersion="5" indent="0" outline="1" outlineData="1" multipleFieldFilters="0">
  <location ref="B3:C12" firstHeaderRow="1" firstDataRow="1" firstDataCol="1"/>
  <pivotFields count="2">
    <pivotField axis="axisRow" allDrilled="1" subtotalTop="0" showAll="0" dataSourceSort="1" defaultSubtotal="0" defaultAttributeDrillState="1">
      <items count="8">
        <item x="0"/>
        <item x="1"/>
        <item x="2"/>
        <item x="3"/>
        <item x="4"/>
        <item x="5"/>
        <item x="6"/>
        <item x="7"/>
      </items>
    </pivotField>
    <pivotField dataField="1" subtotalTop="0" showAll="0" defaultSubtota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omme de Score max=3800" fld="1" baseField="0" baseItem="0"/>
  </dataFields>
  <pivotHierarchies count="2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Pays]"/>
        <x15:activeTabTopLevelEntity name="[TblSportif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1540E9E-BE92-4E75-B8C9-13605DEEC2E2}" name="TblPays" displayName="TblPays" ref="A1:D10" totalsRowShown="0">
  <autoFilter ref="A1:D10" xr:uid="{D8F6FCFB-6597-4680-913E-060C1DF5E65E}"/>
  <tableColumns count="4">
    <tableColumn id="1" xr3:uid="{212D8C7F-4E0C-47CC-A5B5-36F6BE0FBFDB}" name="IdPysTblPays"/>
    <tableColumn id="2" xr3:uid="{6A536DD8-4B6D-48A4-913D-3F20ED88D79F}" name="Country" dataDxfId="19"/>
    <tableColumn id="3" xr3:uid="{AFAAA986-CE52-481C-9496-06985EE8E986}" name="Pays"/>
    <tableColumn id="4" xr3:uid="{5AF2E606-7085-424B-8E76-5D64AF45ECEF}" name="Id">
      <calculatedColumnFormula>A2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922E34F-D167-4748-84E0-BF7654186F38}" name="Tableau3" displayName="Tableau3" ref="E3:F11" totalsRowShown="0">
  <autoFilter ref="E3:F11" xr:uid="{FB88AC3F-7A3A-499C-B38B-4BC254DF0EA2}"/>
  <tableColumns count="2">
    <tableColumn id="1" xr3:uid="{5A76C728-8FB5-43D3-BD15-9A3BAF8C7C97}" name="Pays-Bas" dataDxfId="1"/>
    <tableColumn id="2" xr3:uid="{60662245-2917-4E47-B548-0E3525130C6D}" name="Points" data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32400F-F462-4EB6-9A05-754EF7EDE54A}" name="TblSportifs" displayName="TblSportifs" ref="A4:P139" totalsRowShown="0" dataDxfId="18">
  <autoFilter ref="A4:P139" xr:uid="{CC2F3383-3A2A-431C-9F98-742F530A5705}">
    <filterColumn colId="2">
      <filters>
        <filter val="5"/>
      </filters>
    </filterColumn>
  </autoFilter>
  <tableColumns count="16">
    <tableColumn id="1" xr3:uid="{B4C7E9D3-A0F6-4B0B-B295-4AF0311261F2}" name="NAME" dataDxfId="17"/>
    <tableColumn id="2" xr3:uid="{D05E0094-2AC3-4CC1-8B77-D4ABE0795CED}" name="FIRST NAME" dataDxfId="16"/>
    <tableColumn id="3" xr3:uid="{92BDFE1D-C8A4-433C-BF1E-6EC78F055649}" name="IdCountryTblSportifs" dataDxfId="15"/>
    <tableColumn id="4" xr3:uid="{5F80C89E-56D2-4597-AC83-CDF122DFB070}" name="Club" dataDxfId="14"/>
    <tableColumn id="5" xr3:uid="{CC1EB3BA-9C0B-4392-B2BD-603F4351429F}" name="Sex" dataDxfId="13"/>
    <tableColumn id="6" xr3:uid="{2A936060-6148-45CC-A3F1-7B0052B10A5C}" name="Birthday" dataDxfId="12"/>
    <tableColumn id="7" xr3:uid="{E0D6AEBD-7BA1-444F-B545-98695AF41632}" name="Age" dataDxfId="11">
      <calculatedColumnFormula>DATEDIF(F5,TODAY(),"y")</calculatedColumnFormula>
    </tableColumn>
    <tableColumn id="8" xr3:uid="{EB0DE6EC-8890-41BF-B406-431B34E96D38}" name="Category" dataDxfId="10">
      <calculatedColumnFormula>IF(G5&lt;18,"Junior","Senior")</calculatedColumnFormula>
    </tableColumn>
    <tableColumn id="9" xr3:uid="{C750A482-A081-4415-AD0E-963CBA68FC92}" name="Score max=3800" dataDxfId="9"/>
    <tableColumn id="10" xr3:uid="{F368D073-6C39-46E3-8F02-744B24C9AFBB}" name="Score1 max=100" dataDxfId="8">
      <calculatedColumnFormula>ROUND(I5/38,0)</calculatedColumnFormula>
    </tableColumn>
    <tableColumn id="11" xr3:uid="{5C62B73C-F83A-4471-BEC7-5154229C5D54}" name="COMMENTS" dataDxfId="7">
      <calculatedColumnFormula>IF(AND(J5&gt;=80,H5="Junior"),"High Potential",IF(AND(J5&gt;=60,H5="Senior"),"OK",IF(J5&gt;=60,"More training needed","To be improved")))</calculatedColumnFormula>
    </tableColumn>
    <tableColumn id="12" xr3:uid="{664B8389-C696-46FE-BBC1-F1835A345D44}" name="Score max=1500" dataDxfId="6"/>
    <tableColumn id="13" xr3:uid="{49EE9BAF-87DD-43B5-9F5A-F424721EFCCE}" name="Score2 max=100" dataDxfId="5">
      <calculatedColumnFormula>ROUND(L5/15,0)</calculatedColumnFormula>
    </tableColumn>
    <tableColumn id="14" xr3:uid="{C73362CE-F136-4CA6-B259-B6632E04D16E}" name="COMMENTS2" dataDxfId="4">
      <calculatedColumnFormula>IF(AND(M5&gt;=80,H5="Junior"),"High Potential",IF(AND(M5&gt;=60,H5="Senior"),"OK",IF(M5&gt;=60,"More training needed","To be improved")))</calculatedColumnFormula>
    </tableColumn>
    <tableColumn id="15" xr3:uid="{A1CC7967-8C5A-47CA-A378-771961A52949}" name="AVERAGE SCORE max=100" dataDxfId="3">
      <calculatedColumnFormula>(M5+J5)/2</calculatedColumnFormula>
    </tableColumn>
    <tableColumn id="16" xr3:uid="{3A6E504C-B13A-4DA8-AD87-84AE9C7DAFAA}" name="DECISION" dataDxfId="2">
      <calculatedColumnFormula>IF(AND(J5&gt;=60,M5&gt;=60),"Accepted",IF(M5&gt;J5,"New test needed","Not accepted"))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.xml"/><Relationship Id="rId3" Type="http://schemas.openxmlformats.org/officeDocument/2006/relationships/hyperlink" Target="https://fr.wikipedia.org/wiki/Cheba_Maria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fr.wikipedia.org/wiki/Shada_Hassoun" TargetMode="External"/><Relationship Id="rId1" Type="http://schemas.openxmlformats.org/officeDocument/2006/relationships/externalLinkPath" Target="file:///D:\Downloads\ExcelPowerBI\00080%20-%20SPORTS.xlsx" TargetMode="External"/><Relationship Id="rId6" Type="http://schemas.openxmlformats.org/officeDocument/2006/relationships/hyperlink" Target="https://fr.wikipedia.org/wiki/Gad_Elmaleh" TargetMode="External"/><Relationship Id="rId5" Type="http://schemas.openxmlformats.org/officeDocument/2006/relationships/hyperlink" Target="https://fr.wikipedia.org/wiki/Ari%C3%A9_Elmaleh" TargetMode="External"/><Relationship Id="rId4" Type="http://schemas.openxmlformats.org/officeDocument/2006/relationships/hyperlink" Target="https://fr.wikipedia.org/wiki/Jo%C3%ABlle_Guigu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96102-14AE-417E-9910-D17AEBBC798A}">
  <dimension ref="A1:D10"/>
  <sheetViews>
    <sheetView workbookViewId="0">
      <selection activeCell="A2" sqref="A2"/>
    </sheetView>
  </sheetViews>
  <sheetFormatPr baseColWidth="10" defaultRowHeight="15.6" x14ac:dyDescent="0.3"/>
  <cols>
    <col min="1" max="1" width="13.69921875" customWidth="1"/>
  </cols>
  <sheetData>
    <row r="1" spans="1:4" x14ac:dyDescent="0.3">
      <c r="A1" t="s">
        <v>272</v>
      </c>
      <c r="B1" t="s">
        <v>238</v>
      </c>
      <c r="C1" t="s">
        <v>271</v>
      </c>
      <c r="D1" t="s">
        <v>281</v>
      </c>
    </row>
    <row r="2" spans="1:4" x14ac:dyDescent="0.3">
      <c r="A2">
        <v>1</v>
      </c>
      <c r="B2" s="10" t="s">
        <v>5</v>
      </c>
      <c r="C2" t="s">
        <v>273</v>
      </c>
      <c r="D2">
        <f t="shared" ref="D2:D10" si="0">A2</f>
        <v>1</v>
      </c>
    </row>
    <row r="3" spans="1:4" x14ac:dyDescent="0.3">
      <c r="A3">
        <v>2</v>
      </c>
      <c r="B3" s="10" t="s">
        <v>9</v>
      </c>
      <c r="C3" t="s">
        <v>274</v>
      </c>
      <c r="D3">
        <f t="shared" si="0"/>
        <v>2</v>
      </c>
    </row>
    <row r="4" spans="1:4" x14ac:dyDescent="0.3">
      <c r="A4">
        <v>3</v>
      </c>
      <c r="B4" s="10" t="s">
        <v>2</v>
      </c>
      <c r="C4" t="s">
        <v>2</v>
      </c>
      <c r="D4">
        <f t="shared" si="0"/>
        <v>3</v>
      </c>
    </row>
    <row r="5" spans="1:4" x14ac:dyDescent="0.3">
      <c r="A5">
        <v>4</v>
      </c>
      <c r="B5" s="10" t="s">
        <v>73</v>
      </c>
      <c r="C5" t="s">
        <v>275</v>
      </c>
      <c r="D5">
        <f t="shared" si="0"/>
        <v>4</v>
      </c>
    </row>
    <row r="6" spans="1:4" x14ac:dyDescent="0.3">
      <c r="A6">
        <v>5</v>
      </c>
      <c r="B6" s="10" t="s">
        <v>91</v>
      </c>
      <c r="C6" t="s">
        <v>276</v>
      </c>
      <c r="D6">
        <f t="shared" si="0"/>
        <v>5</v>
      </c>
    </row>
    <row r="7" spans="1:4" x14ac:dyDescent="0.3">
      <c r="A7">
        <v>6</v>
      </c>
      <c r="B7" s="10" t="s">
        <v>138</v>
      </c>
      <c r="C7" t="s">
        <v>277</v>
      </c>
      <c r="D7">
        <f t="shared" si="0"/>
        <v>6</v>
      </c>
    </row>
    <row r="8" spans="1:4" x14ac:dyDescent="0.3">
      <c r="A8">
        <v>7</v>
      </c>
      <c r="B8" s="10" t="s">
        <v>21</v>
      </c>
      <c r="C8" t="s">
        <v>278</v>
      </c>
      <c r="D8">
        <f t="shared" si="0"/>
        <v>7</v>
      </c>
    </row>
    <row r="9" spans="1:4" x14ac:dyDescent="0.3">
      <c r="A9">
        <v>8</v>
      </c>
      <c r="B9" s="10" t="s">
        <v>30</v>
      </c>
      <c r="C9" t="s">
        <v>279</v>
      </c>
      <c r="D9">
        <f t="shared" si="0"/>
        <v>8</v>
      </c>
    </row>
    <row r="10" spans="1:4" x14ac:dyDescent="0.3">
      <c r="A10">
        <v>9</v>
      </c>
      <c r="B10" s="10" t="s">
        <v>54</v>
      </c>
      <c r="C10" t="s">
        <v>280</v>
      </c>
      <c r="D10">
        <f t="shared" si="0"/>
        <v>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4B294-5B2E-40DC-8AC8-6A040D66C9AB}">
  <dimension ref="B3:F12"/>
  <sheetViews>
    <sheetView zoomScale="78" zoomScaleNormal="78" workbookViewId="0">
      <selection activeCell="E3" sqref="E3:F11"/>
    </sheetView>
  </sheetViews>
  <sheetFormatPr baseColWidth="10" defaultRowHeight="15.6" x14ac:dyDescent="0.3"/>
  <cols>
    <col min="2" max="2" width="19.69921875" bestFit="1" customWidth="1"/>
    <col min="3" max="3" width="24.3984375" bestFit="1" customWidth="1"/>
  </cols>
  <sheetData>
    <row r="3" spans="2:6" x14ac:dyDescent="0.3">
      <c r="B3" s="11" t="s">
        <v>283</v>
      </c>
      <c r="C3" t="s">
        <v>285</v>
      </c>
      <c r="E3" t="s">
        <v>278</v>
      </c>
      <c r="F3" t="s">
        <v>286</v>
      </c>
    </row>
    <row r="4" spans="2:6" x14ac:dyDescent="0.3">
      <c r="B4" s="10" t="s">
        <v>273</v>
      </c>
      <c r="C4" s="12">
        <v>25124</v>
      </c>
      <c r="E4" s="10" t="s">
        <v>273</v>
      </c>
      <c r="F4" s="12">
        <v>25124</v>
      </c>
    </row>
    <row r="5" spans="2:6" x14ac:dyDescent="0.3">
      <c r="B5" s="10" t="s">
        <v>274</v>
      </c>
      <c r="C5" s="12">
        <v>118169</v>
      </c>
      <c r="E5" s="10" t="s">
        <v>274</v>
      </c>
      <c r="F5" s="12">
        <v>118169</v>
      </c>
    </row>
    <row r="6" spans="2:6" x14ac:dyDescent="0.3">
      <c r="B6" s="10" t="s">
        <v>279</v>
      </c>
      <c r="C6" s="12">
        <v>23502</v>
      </c>
      <c r="E6" s="10" t="s">
        <v>279</v>
      </c>
      <c r="F6" s="12">
        <v>23502</v>
      </c>
    </row>
    <row r="7" spans="2:6" x14ac:dyDescent="0.3">
      <c r="B7" s="10" t="s">
        <v>2</v>
      </c>
      <c r="C7" s="12">
        <v>61620</v>
      </c>
      <c r="E7" s="10" t="s">
        <v>2</v>
      </c>
      <c r="F7" s="12">
        <v>61620</v>
      </c>
    </row>
    <row r="8" spans="2:6" x14ac:dyDescent="0.3">
      <c r="B8" s="10" t="s">
        <v>275</v>
      </c>
      <c r="C8" s="12">
        <v>26240</v>
      </c>
      <c r="E8" s="10" t="s">
        <v>275</v>
      </c>
      <c r="F8" s="12">
        <v>26240</v>
      </c>
    </row>
    <row r="9" spans="2:6" x14ac:dyDescent="0.3">
      <c r="B9" s="10" t="s">
        <v>277</v>
      </c>
      <c r="C9" s="12">
        <v>35387</v>
      </c>
      <c r="E9" s="10" t="s">
        <v>277</v>
      </c>
      <c r="F9" s="12">
        <v>35387</v>
      </c>
    </row>
    <row r="10" spans="2:6" x14ac:dyDescent="0.3">
      <c r="B10" s="10" t="s">
        <v>278</v>
      </c>
      <c r="C10" s="12">
        <v>33324</v>
      </c>
      <c r="E10" s="10" t="s">
        <v>278</v>
      </c>
      <c r="F10" s="12">
        <v>33324</v>
      </c>
    </row>
    <row r="11" spans="2:6" x14ac:dyDescent="0.3">
      <c r="B11" s="10" t="s">
        <v>280</v>
      </c>
      <c r="C11" s="12">
        <v>57258</v>
      </c>
      <c r="E11" s="10" t="s">
        <v>280</v>
      </c>
      <c r="F11" s="12">
        <v>57258</v>
      </c>
    </row>
    <row r="12" spans="2:6" x14ac:dyDescent="0.3">
      <c r="B12" s="10" t="s">
        <v>284</v>
      </c>
      <c r="C12" s="12">
        <v>380624</v>
      </c>
    </row>
  </sheetData>
  <pageMargins left="0.7" right="0.7" top="0.75" bottom="0.75" header="0.3" footer="0.3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 codeName="Feuil2"/>
  <dimension ref="A1:P141"/>
  <sheetViews>
    <sheetView tabSelected="1" workbookViewId="0">
      <selection activeCell="A95" sqref="A95:P95"/>
    </sheetView>
  </sheetViews>
  <sheetFormatPr baseColWidth="10" defaultColWidth="11" defaultRowHeight="15.6" x14ac:dyDescent="0.3"/>
  <cols>
    <col min="1" max="1" width="18.3984375" bestFit="1" customWidth="1"/>
    <col min="2" max="2" width="13.09765625" customWidth="1"/>
    <col min="3" max="3" width="10.69921875" bestFit="1" customWidth="1"/>
    <col min="4" max="4" width="11.19921875" bestFit="1" customWidth="1"/>
    <col min="5" max="5" width="5.59765625" customWidth="1"/>
    <col min="6" max="6" width="10.09765625" customWidth="1"/>
    <col min="7" max="7" width="6" customWidth="1"/>
    <col min="8" max="8" width="10.3984375" customWidth="1"/>
    <col min="9" max="10" width="16.5" customWidth="1"/>
    <col min="11" max="11" width="18.5" bestFit="1" customWidth="1"/>
    <col min="12" max="13" width="16.5" customWidth="1"/>
    <col min="14" max="14" width="18.5" bestFit="1" customWidth="1"/>
    <col min="15" max="15" width="24.69921875" customWidth="1"/>
    <col min="16" max="16" width="14.59765625" bestFit="1" customWidth="1"/>
  </cols>
  <sheetData>
    <row r="1" spans="1:16" ht="51.75" customHeight="1" thickBot="1" x14ac:dyDescent="0.35">
      <c r="A1" s="1"/>
      <c r="B1" s="2"/>
      <c r="C1" s="2"/>
      <c r="D1" s="2"/>
      <c r="E1" s="2"/>
      <c r="F1" s="2"/>
      <c r="G1" s="2"/>
      <c r="H1" s="2"/>
      <c r="I1" s="2"/>
      <c r="J1" s="2" t="s">
        <v>243</v>
      </c>
      <c r="K1" s="2"/>
      <c r="L1" s="2" t="s">
        <v>242</v>
      </c>
      <c r="M1" s="2"/>
      <c r="N1" s="2" t="s">
        <v>241</v>
      </c>
      <c r="O1" s="2"/>
      <c r="P1" s="2"/>
    </row>
    <row r="2" spans="1:16" ht="16.2" thickTop="1" x14ac:dyDescent="0.3">
      <c r="A2" s="3"/>
      <c r="B2" s="4"/>
      <c r="C2" s="4"/>
      <c r="D2" s="4"/>
      <c r="E2" s="4"/>
      <c r="F2" s="5"/>
      <c r="G2" s="4"/>
      <c r="H2" s="4"/>
      <c r="I2" s="4"/>
      <c r="J2" s="5">
        <f ca="1">TODAY()</f>
        <v>43424</v>
      </c>
      <c r="K2" s="4"/>
      <c r="L2" s="4">
        <f ca="1">COUNTIF(H5:H121,"Junior")</f>
        <v>12</v>
      </c>
      <c r="M2" s="4"/>
      <c r="N2" s="4">
        <f ca="1">COUNTIF(H5:H121,"Senior")</f>
        <v>105</v>
      </c>
      <c r="O2" s="4"/>
      <c r="P2" s="4"/>
    </row>
    <row r="4" spans="1:16" x14ac:dyDescent="0.3">
      <c r="A4" t="s">
        <v>240</v>
      </c>
      <c r="B4" t="s">
        <v>239</v>
      </c>
      <c r="C4" t="s">
        <v>282</v>
      </c>
      <c r="D4" t="s">
        <v>237</v>
      </c>
      <c r="E4" t="s">
        <v>236</v>
      </c>
      <c r="F4" t="s">
        <v>235</v>
      </c>
      <c r="G4" t="s">
        <v>234</v>
      </c>
      <c r="H4" t="s">
        <v>233</v>
      </c>
      <c r="I4" t="s">
        <v>232</v>
      </c>
      <c r="J4" t="s">
        <v>231</v>
      </c>
      <c r="K4" t="s">
        <v>230</v>
      </c>
      <c r="L4" t="s">
        <v>229</v>
      </c>
      <c r="M4" t="s">
        <v>228</v>
      </c>
      <c r="N4" t="s">
        <v>227</v>
      </c>
      <c r="O4" t="s">
        <v>226</v>
      </c>
      <c r="P4" t="s">
        <v>225</v>
      </c>
    </row>
    <row r="5" spans="1:16" hidden="1" x14ac:dyDescent="0.3">
      <c r="A5" s="6" t="s">
        <v>224</v>
      </c>
      <c r="B5" s="6" t="s">
        <v>147</v>
      </c>
      <c r="C5" s="6">
        <v>2</v>
      </c>
      <c r="D5" s="6" t="s">
        <v>8</v>
      </c>
      <c r="E5" s="6" t="s">
        <v>12</v>
      </c>
      <c r="F5" s="7">
        <v>34968</v>
      </c>
      <c r="G5" s="6">
        <f t="shared" ref="G5:G35" ca="1" si="0">DATEDIF(F5,TODAY(),"y")</f>
        <v>23</v>
      </c>
      <c r="H5" s="6" t="str">
        <f t="shared" ref="H5:H35" ca="1" si="1">IF(G5&lt;18,"Junior","Senior")</f>
        <v>Senior</v>
      </c>
      <c r="I5" s="6">
        <v>3590</v>
      </c>
      <c r="J5" s="9">
        <f t="shared" ref="J5:J35" si="2">ROUND(I5/38,0)</f>
        <v>94</v>
      </c>
      <c r="K5" s="6" t="str">
        <f t="shared" ref="K5:K35" ca="1" si="3">IF(AND(J5&gt;=80,H5="Junior"),"High Potential",IF(AND(J5&gt;=60,H5="Senior"),"OK",IF(J5&gt;=60,"More training needed","To be improved")))</f>
        <v>OK</v>
      </c>
      <c r="L5" s="6">
        <v>1208</v>
      </c>
      <c r="M5" s="8">
        <f t="shared" ref="M5:M35" si="4">ROUND(L5/15,0)</f>
        <v>81</v>
      </c>
      <c r="N5" s="6" t="str">
        <f t="shared" ref="N5:N35" ca="1" si="5">IF(AND(M5&gt;=80,H5="Junior"),"High Potential",IF(AND(M5&gt;=60,H5="Senior"),"OK",IF(M5&gt;=60,"More training needed","To be improved")))</f>
        <v>OK</v>
      </c>
      <c r="O5" s="8">
        <f t="shared" ref="O5:O35" si="6">(M5+J5)/2</f>
        <v>87.5</v>
      </c>
      <c r="P5" s="6" t="str">
        <f t="shared" ref="P5:P35" si="7">IF(AND(J5&gt;=60,M5&gt;=60),"Accepted",IF(M5&gt;J5,"New test needed","Not accepted"))</f>
        <v>Accepted</v>
      </c>
    </row>
    <row r="6" spans="1:16" hidden="1" x14ac:dyDescent="0.3">
      <c r="A6" s="6" t="s">
        <v>223</v>
      </c>
      <c r="B6" s="6" t="s">
        <v>50</v>
      </c>
      <c r="C6" s="6">
        <v>2</v>
      </c>
      <c r="D6" s="6" t="s">
        <v>8</v>
      </c>
      <c r="E6" s="6" t="s">
        <v>0</v>
      </c>
      <c r="F6" s="7">
        <v>35592</v>
      </c>
      <c r="G6" s="6">
        <f t="shared" ca="1" si="0"/>
        <v>21</v>
      </c>
      <c r="H6" s="6" t="str">
        <f t="shared" ca="1" si="1"/>
        <v>Senior</v>
      </c>
      <c r="I6" s="6">
        <v>2432</v>
      </c>
      <c r="J6" s="9">
        <f t="shared" si="2"/>
        <v>64</v>
      </c>
      <c r="K6" s="6" t="str">
        <f t="shared" ca="1" si="3"/>
        <v>OK</v>
      </c>
      <c r="L6" s="6">
        <v>870</v>
      </c>
      <c r="M6" s="8">
        <f t="shared" si="4"/>
        <v>58</v>
      </c>
      <c r="N6" s="6" t="str">
        <f t="shared" ca="1" si="5"/>
        <v>To be improved</v>
      </c>
      <c r="O6" s="8">
        <f t="shared" si="6"/>
        <v>61</v>
      </c>
      <c r="P6" s="6" t="str">
        <f t="shared" si="7"/>
        <v>Not accepted</v>
      </c>
    </row>
    <row r="7" spans="1:16" hidden="1" x14ac:dyDescent="0.3">
      <c r="A7" s="6" t="s">
        <v>222</v>
      </c>
      <c r="B7" s="6" t="s">
        <v>221</v>
      </c>
      <c r="C7" s="6">
        <v>8</v>
      </c>
      <c r="D7" s="6" t="s">
        <v>29</v>
      </c>
      <c r="E7" s="6" t="s">
        <v>0</v>
      </c>
      <c r="F7" s="7">
        <v>36919</v>
      </c>
      <c r="G7" s="6">
        <f t="shared" ca="1" si="0"/>
        <v>17</v>
      </c>
      <c r="H7" s="6" t="str">
        <f t="shared" ca="1" si="1"/>
        <v>Junior</v>
      </c>
      <c r="I7" s="6">
        <v>2512</v>
      </c>
      <c r="J7" s="9">
        <f t="shared" si="2"/>
        <v>66</v>
      </c>
      <c r="K7" s="6" t="str">
        <f t="shared" ca="1" si="3"/>
        <v>More training needed</v>
      </c>
      <c r="L7" s="6">
        <v>780</v>
      </c>
      <c r="M7" s="8">
        <f t="shared" si="4"/>
        <v>52</v>
      </c>
      <c r="N7" s="6" t="str">
        <f t="shared" ca="1" si="5"/>
        <v>To be improved</v>
      </c>
      <c r="O7" s="8">
        <f t="shared" si="6"/>
        <v>59</v>
      </c>
      <c r="P7" s="6" t="str">
        <f t="shared" si="7"/>
        <v>Not accepted</v>
      </c>
    </row>
    <row r="8" spans="1:16" hidden="1" x14ac:dyDescent="0.3">
      <c r="A8" s="6" t="s">
        <v>220</v>
      </c>
      <c r="B8" s="6" t="s">
        <v>219</v>
      </c>
      <c r="C8" s="6">
        <v>7</v>
      </c>
      <c r="D8" s="6" t="s">
        <v>20</v>
      </c>
      <c r="E8" s="6" t="s">
        <v>12</v>
      </c>
      <c r="F8" s="7">
        <v>36668</v>
      </c>
      <c r="G8" s="6">
        <f t="shared" ca="1" si="0"/>
        <v>18</v>
      </c>
      <c r="H8" s="6" t="str">
        <f t="shared" ca="1" si="1"/>
        <v>Senior</v>
      </c>
      <c r="I8" s="6">
        <v>2140</v>
      </c>
      <c r="J8" s="9">
        <f t="shared" si="2"/>
        <v>56</v>
      </c>
      <c r="K8" s="6" t="str">
        <f t="shared" ca="1" si="3"/>
        <v>To be improved</v>
      </c>
      <c r="L8" s="6">
        <v>1001</v>
      </c>
      <c r="M8" s="8">
        <f t="shared" si="4"/>
        <v>67</v>
      </c>
      <c r="N8" s="6" t="str">
        <f t="shared" ca="1" si="5"/>
        <v>OK</v>
      </c>
      <c r="O8" s="8">
        <f t="shared" si="6"/>
        <v>61.5</v>
      </c>
      <c r="P8" s="6" t="str">
        <f t="shared" si="7"/>
        <v>New test needed</v>
      </c>
    </row>
    <row r="9" spans="1:16" hidden="1" x14ac:dyDescent="0.3">
      <c r="A9" s="6" t="s">
        <v>218</v>
      </c>
      <c r="B9" s="6" t="s">
        <v>217</v>
      </c>
      <c r="C9" s="6">
        <v>3</v>
      </c>
      <c r="D9" s="6" t="s">
        <v>1</v>
      </c>
      <c r="E9" s="6" t="s">
        <v>12</v>
      </c>
      <c r="F9" s="7">
        <v>34614</v>
      </c>
      <c r="G9" s="6">
        <f t="shared" ca="1" si="0"/>
        <v>24</v>
      </c>
      <c r="H9" s="6" t="str">
        <f t="shared" ca="1" si="1"/>
        <v>Senior</v>
      </c>
      <c r="I9" s="6">
        <v>2154</v>
      </c>
      <c r="J9" s="9">
        <f t="shared" si="2"/>
        <v>57</v>
      </c>
      <c r="K9" s="6" t="str">
        <f t="shared" ca="1" si="3"/>
        <v>To be improved</v>
      </c>
      <c r="L9" s="6">
        <v>520</v>
      </c>
      <c r="M9" s="8">
        <f t="shared" si="4"/>
        <v>35</v>
      </c>
      <c r="N9" s="6" t="str">
        <f t="shared" ca="1" si="5"/>
        <v>To be improved</v>
      </c>
      <c r="O9" s="8">
        <f t="shared" si="6"/>
        <v>46</v>
      </c>
      <c r="P9" s="6" t="str">
        <f t="shared" si="7"/>
        <v>Not accepted</v>
      </c>
    </row>
    <row r="10" spans="1:16" hidden="1" x14ac:dyDescent="0.3">
      <c r="A10" s="6" t="s">
        <v>216</v>
      </c>
      <c r="B10" s="6" t="s">
        <v>132</v>
      </c>
      <c r="C10" s="6">
        <v>2</v>
      </c>
      <c r="D10" s="6" t="s">
        <v>8</v>
      </c>
      <c r="E10" s="6" t="s">
        <v>0</v>
      </c>
      <c r="F10" s="7">
        <v>34504</v>
      </c>
      <c r="G10" s="6">
        <f t="shared" ca="1" si="0"/>
        <v>24</v>
      </c>
      <c r="H10" s="6" t="str">
        <f t="shared" ca="1" si="1"/>
        <v>Senior</v>
      </c>
      <c r="I10" s="6">
        <v>2784</v>
      </c>
      <c r="J10" s="9">
        <f t="shared" si="2"/>
        <v>73</v>
      </c>
      <c r="K10" s="6" t="str">
        <f t="shared" ca="1" si="3"/>
        <v>OK</v>
      </c>
      <c r="L10" s="6">
        <v>988</v>
      </c>
      <c r="M10" s="8">
        <f t="shared" si="4"/>
        <v>66</v>
      </c>
      <c r="N10" s="6" t="str">
        <f t="shared" ca="1" si="5"/>
        <v>OK</v>
      </c>
      <c r="O10" s="8">
        <f t="shared" si="6"/>
        <v>69.5</v>
      </c>
      <c r="P10" s="6" t="str">
        <f t="shared" si="7"/>
        <v>Accepted</v>
      </c>
    </row>
    <row r="11" spans="1:16" hidden="1" x14ac:dyDescent="0.3">
      <c r="A11" s="6" t="s">
        <v>215</v>
      </c>
      <c r="B11" s="6" t="s">
        <v>214</v>
      </c>
      <c r="C11" s="6">
        <v>9</v>
      </c>
      <c r="D11" s="6" t="s">
        <v>53</v>
      </c>
      <c r="E11" s="6" t="s">
        <v>12</v>
      </c>
      <c r="F11" s="7">
        <v>35082</v>
      </c>
      <c r="G11" s="6">
        <f t="shared" ca="1" si="0"/>
        <v>22</v>
      </c>
      <c r="H11" s="6" t="str">
        <f t="shared" ca="1" si="1"/>
        <v>Senior</v>
      </c>
      <c r="I11" s="6">
        <v>3601</v>
      </c>
      <c r="J11" s="9">
        <f t="shared" si="2"/>
        <v>95</v>
      </c>
      <c r="K11" s="6" t="str">
        <f t="shared" ca="1" si="3"/>
        <v>OK</v>
      </c>
      <c r="L11" s="6">
        <v>1223</v>
      </c>
      <c r="M11" s="8">
        <f t="shared" si="4"/>
        <v>82</v>
      </c>
      <c r="N11" s="6" t="str">
        <f t="shared" ca="1" si="5"/>
        <v>OK</v>
      </c>
      <c r="O11" s="8">
        <f t="shared" si="6"/>
        <v>88.5</v>
      </c>
      <c r="P11" s="6" t="str">
        <f t="shared" si="7"/>
        <v>Accepted</v>
      </c>
    </row>
    <row r="12" spans="1:16" hidden="1" x14ac:dyDescent="0.3">
      <c r="A12" s="6" t="s">
        <v>213</v>
      </c>
      <c r="B12" s="6" t="s">
        <v>212</v>
      </c>
      <c r="C12" s="6">
        <v>1</v>
      </c>
      <c r="D12" s="6" t="s">
        <v>266</v>
      </c>
      <c r="E12" s="6" t="s">
        <v>0</v>
      </c>
      <c r="F12" s="7">
        <v>37014</v>
      </c>
      <c r="G12" s="6">
        <f t="shared" ca="1" si="0"/>
        <v>17</v>
      </c>
      <c r="H12" s="6" t="str">
        <f t="shared" ca="1" si="1"/>
        <v>Junior</v>
      </c>
      <c r="I12" s="6">
        <v>1941</v>
      </c>
      <c r="J12" s="9">
        <f t="shared" si="2"/>
        <v>51</v>
      </c>
      <c r="K12" s="6" t="str">
        <f t="shared" ca="1" si="3"/>
        <v>To be improved</v>
      </c>
      <c r="L12" s="6">
        <v>915</v>
      </c>
      <c r="M12" s="8">
        <f t="shared" si="4"/>
        <v>61</v>
      </c>
      <c r="N12" s="6" t="str">
        <f t="shared" ca="1" si="5"/>
        <v>More training needed</v>
      </c>
      <c r="O12" s="8">
        <f t="shared" si="6"/>
        <v>56</v>
      </c>
      <c r="P12" s="6" t="str">
        <f t="shared" si="7"/>
        <v>New test needed</v>
      </c>
    </row>
    <row r="13" spans="1:16" hidden="1" x14ac:dyDescent="0.3">
      <c r="A13" s="6" t="s">
        <v>211</v>
      </c>
      <c r="B13" s="6" t="s">
        <v>210</v>
      </c>
      <c r="C13" s="6">
        <v>1</v>
      </c>
      <c r="D13" s="6" t="s">
        <v>265</v>
      </c>
      <c r="E13" s="6" t="s">
        <v>0</v>
      </c>
      <c r="F13" s="7">
        <v>34454</v>
      </c>
      <c r="G13" s="6">
        <f t="shared" ca="1" si="0"/>
        <v>24</v>
      </c>
      <c r="H13" s="6" t="str">
        <f t="shared" ca="1" si="1"/>
        <v>Senior</v>
      </c>
      <c r="I13" s="6">
        <v>2154</v>
      </c>
      <c r="J13" s="9">
        <f t="shared" si="2"/>
        <v>57</v>
      </c>
      <c r="K13" s="6" t="str">
        <f t="shared" ca="1" si="3"/>
        <v>To be improved</v>
      </c>
      <c r="L13" s="6">
        <v>1200</v>
      </c>
      <c r="M13" s="8">
        <f t="shared" si="4"/>
        <v>80</v>
      </c>
      <c r="N13" s="6" t="str">
        <f t="shared" ca="1" si="5"/>
        <v>OK</v>
      </c>
      <c r="O13" s="8">
        <f t="shared" si="6"/>
        <v>68.5</v>
      </c>
      <c r="P13" s="6" t="str">
        <f t="shared" si="7"/>
        <v>New test needed</v>
      </c>
    </row>
    <row r="14" spans="1:16" hidden="1" x14ac:dyDescent="0.3">
      <c r="A14" s="6" t="s">
        <v>209</v>
      </c>
      <c r="B14" s="6" t="s">
        <v>101</v>
      </c>
      <c r="C14" s="6">
        <v>1</v>
      </c>
      <c r="D14" s="6" t="s">
        <v>265</v>
      </c>
      <c r="E14" s="6" t="s">
        <v>12</v>
      </c>
      <c r="F14" s="7">
        <v>34788</v>
      </c>
      <c r="G14" s="6">
        <f t="shared" ca="1" si="0"/>
        <v>23</v>
      </c>
      <c r="H14" s="6" t="str">
        <f t="shared" ca="1" si="1"/>
        <v>Senior</v>
      </c>
      <c r="I14" s="6">
        <v>2897</v>
      </c>
      <c r="J14" s="9">
        <f t="shared" si="2"/>
        <v>76</v>
      </c>
      <c r="K14" s="6" t="str">
        <f t="shared" ca="1" si="3"/>
        <v>OK</v>
      </c>
      <c r="L14" s="6">
        <v>897</v>
      </c>
      <c r="M14" s="8">
        <f t="shared" si="4"/>
        <v>60</v>
      </c>
      <c r="N14" s="6" t="str">
        <f t="shared" ca="1" si="5"/>
        <v>OK</v>
      </c>
      <c r="O14" s="8">
        <f t="shared" si="6"/>
        <v>68</v>
      </c>
      <c r="P14" s="6" t="str">
        <f t="shared" si="7"/>
        <v>Accepted</v>
      </c>
    </row>
    <row r="15" spans="1:16" hidden="1" x14ac:dyDescent="0.3">
      <c r="A15" s="6" t="s">
        <v>208</v>
      </c>
      <c r="B15" s="6" t="s">
        <v>207</v>
      </c>
      <c r="C15" s="6">
        <v>9</v>
      </c>
      <c r="D15" s="6" t="s">
        <v>53</v>
      </c>
      <c r="E15" s="6" t="s">
        <v>12</v>
      </c>
      <c r="F15" s="7">
        <v>34795</v>
      </c>
      <c r="G15" s="6">
        <f t="shared" ca="1" si="0"/>
        <v>23</v>
      </c>
      <c r="H15" s="6" t="str">
        <f t="shared" ca="1" si="1"/>
        <v>Senior</v>
      </c>
      <c r="I15" s="6">
        <v>2858</v>
      </c>
      <c r="J15" s="9">
        <f t="shared" si="2"/>
        <v>75</v>
      </c>
      <c r="K15" s="6" t="str">
        <f t="shared" ca="1" si="3"/>
        <v>OK</v>
      </c>
      <c r="L15" s="6">
        <v>858</v>
      </c>
      <c r="M15" s="8">
        <f t="shared" si="4"/>
        <v>57</v>
      </c>
      <c r="N15" s="6" t="str">
        <f t="shared" ca="1" si="5"/>
        <v>To be improved</v>
      </c>
      <c r="O15" s="8">
        <f t="shared" si="6"/>
        <v>66</v>
      </c>
      <c r="P15" s="6" t="str">
        <f t="shared" si="7"/>
        <v>Not accepted</v>
      </c>
    </row>
    <row r="16" spans="1:16" hidden="1" x14ac:dyDescent="0.3">
      <c r="A16" s="6" t="s">
        <v>206</v>
      </c>
      <c r="B16" s="6" t="s">
        <v>205</v>
      </c>
      <c r="C16" s="6">
        <v>3</v>
      </c>
      <c r="D16" s="6" t="s">
        <v>1</v>
      </c>
      <c r="E16" s="6" t="s">
        <v>0</v>
      </c>
      <c r="F16" s="7">
        <v>34240</v>
      </c>
      <c r="G16" s="6">
        <f t="shared" ca="1" si="0"/>
        <v>25</v>
      </c>
      <c r="H16" s="6" t="str">
        <f t="shared" ca="1" si="1"/>
        <v>Senior</v>
      </c>
      <c r="I16" s="6">
        <v>3156</v>
      </c>
      <c r="J16" s="9">
        <f t="shared" si="2"/>
        <v>83</v>
      </c>
      <c r="K16" s="6" t="str">
        <f t="shared" ca="1" si="3"/>
        <v>OK</v>
      </c>
      <c r="L16" s="6">
        <v>1156</v>
      </c>
      <c r="M16" s="8">
        <f t="shared" si="4"/>
        <v>77</v>
      </c>
      <c r="N16" s="6" t="str">
        <f t="shared" ca="1" si="5"/>
        <v>OK</v>
      </c>
      <c r="O16" s="8">
        <f t="shared" si="6"/>
        <v>80</v>
      </c>
      <c r="P16" s="6" t="str">
        <f t="shared" si="7"/>
        <v>Accepted</v>
      </c>
    </row>
    <row r="17" spans="1:16" hidden="1" x14ac:dyDescent="0.3">
      <c r="A17" s="6" t="s">
        <v>204</v>
      </c>
      <c r="B17" s="6" t="s">
        <v>94</v>
      </c>
      <c r="C17" s="6">
        <v>2</v>
      </c>
      <c r="D17" s="6" t="s">
        <v>8</v>
      </c>
      <c r="E17" s="6" t="s">
        <v>0</v>
      </c>
      <c r="F17" s="7">
        <v>35559</v>
      </c>
      <c r="G17" s="6">
        <f t="shared" ca="1" si="0"/>
        <v>21</v>
      </c>
      <c r="H17" s="6" t="str">
        <f t="shared" ca="1" si="1"/>
        <v>Senior</v>
      </c>
      <c r="I17" s="6">
        <v>2841</v>
      </c>
      <c r="J17" s="9">
        <f t="shared" si="2"/>
        <v>75</v>
      </c>
      <c r="K17" s="6" t="str">
        <f t="shared" ca="1" si="3"/>
        <v>OK</v>
      </c>
      <c r="L17" s="6">
        <v>841</v>
      </c>
      <c r="M17" s="8">
        <f t="shared" si="4"/>
        <v>56</v>
      </c>
      <c r="N17" s="6" t="str">
        <f t="shared" ca="1" si="5"/>
        <v>To be improved</v>
      </c>
      <c r="O17" s="8">
        <f t="shared" si="6"/>
        <v>65.5</v>
      </c>
      <c r="P17" s="6" t="str">
        <f t="shared" si="7"/>
        <v>Not accepted</v>
      </c>
    </row>
    <row r="18" spans="1:16" hidden="1" x14ac:dyDescent="0.3">
      <c r="A18" s="6" t="s">
        <v>203</v>
      </c>
      <c r="B18" s="6" t="s">
        <v>60</v>
      </c>
      <c r="C18" s="6">
        <v>2</v>
      </c>
      <c r="D18" s="6" t="s">
        <v>8</v>
      </c>
      <c r="E18" s="6" t="s">
        <v>12</v>
      </c>
      <c r="F18" s="7">
        <v>36323</v>
      </c>
      <c r="G18" s="6">
        <f t="shared" ca="1" si="0"/>
        <v>19</v>
      </c>
      <c r="H18" s="6" t="str">
        <f t="shared" ca="1" si="1"/>
        <v>Senior</v>
      </c>
      <c r="I18" s="6">
        <v>2969</v>
      </c>
      <c r="J18" s="9">
        <f t="shared" si="2"/>
        <v>78</v>
      </c>
      <c r="K18" s="6" t="str">
        <f t="shared" ca="1" si="3"/>
        <v>OK</v>
      </c>
      <c r="L18" s="6">
        <v>343</v>
      </c>
      <c r="M18" s="8">
        <f t="shared" si="4"/>
        <v>23</v>
      </c>
      <c r="N18" s="6" t="str">
        <f t="shared" ca="1" si="5"/>
        <v>To be improved</v>
      </c>
      <c r="O18" s="8">
        <f t="shared" si="6"/>
        <v>50.5</v>
      </c>
      <c r="P18" s="6" t="str">
        <f t="shared" si="7"/>
        <v>Not accepted</v>
      </c>
    </row>
    <row r="19" spans="1:16" hidden="1" x14ac:dyDescent="0.3">
      <c r="A19" s="6" t="s">
        <v>202</v>
      </c>
      <c r="B19" s="6" t="s">
        <v>201</v>
      </c>
      <c r="C19" s="6">
        <v>2</v>
      </c>
      <c r="D19" s="6" t="s">
        <v>8</v>
      </c>
      <c r="E19" s="6" t="s">
        <v>12</v>
      </c>
      <c r="F19" s="7">
        <v>34930</v>
      </c>
      <c r="G19" s="6">
        <f t="shared" ca="1" si="0"/>
        <v>23</v>
      </c>
      <c r="H19" s="6" t="str">
        <f t="shared" ca="1" si="1"/>
        <v>Senior</v>
      </c>
      <c r="I19" s="6">
        <v>3086</v>
      </c>
      <c r="J19" s="9">
        <f t="shared" si="2"/>
        <v>81</v>
      </c>
      <c r="K19" s="6" t="str">
        <f t="shared" ca="1" si="3"/>
        <v>OK</v>
      </c>
      <c r="L19" s="6">
        <v>1086</v>
      </c>
      <c r="M19" s="8">
        <f t="shared" si="4"/>
        <v>72</v>
      </c>
      <c r="N19" s="6" t="str">
        <f t="shared" ca="1" si="5"/>
        <v>OK</v>
      </c>
      <c r="O19" s="8">
        <f t="shared" si="6"/>
        <v>76.5</v>
      </c>
      <c r="P19" s="6" t="str">
        <f t="shared" si="7"/>
        <v>Accepted</v>
      </c>
    </row>
    <row r="20" spans="1:16" hidden="1" x14ac:dyDescent="0.3">
      <c r="A20" s="6" t="s">
        <v>200</v>
      </c>
      <c r="B20" s="6" t="s">
        <v>185</v>
      </c>
      <c r="C20" s="6">
        <v>2</v>
      </c>
      <c r="D20" s="6" t="s">
        <v>8</v>
      </c>
      <c r="E20" s="6" t="s">
        <v>12</v>
      </c>
      <c r="F20" s="7">
        <v>36105</v>
      </c>
      <c r="G20" s="6">
        <f t="shared" ca="1" si="0"/>
        <v>20</v>
      </c>
      <c r="H20" s="6" t="str">
        <f t="shared" ca="1" si="1"/>
        <v>Senior</v>
      </c>
      <c r="I20" s="6">
        <v>1953</v>
      </c>
      <c r="J20" s="9">
        <f t="shared" si="2"/>
        <v>51</v>
      </c>
      <c r="K20" s="6" t="str">
        <f t="shared" ca="1" si="3"/>
        <v>To be improved</v>
      </c>
      <c r="L20" s="6">
        <v>1280</v>
      </c>
      <c r="M20" s="8">
        <f t="shared" si="4"/>
        <v>85</v>
      </c>
      <c r="N20" s="6" t="str">
        <f t="shared" ca="1" si="5"/>
        <v>OK</v>
      </c>
      <c r="O20" s="8">
        <f t="shared" si="6"/>
        <v>68</v>
      </c>
      <c r="P20" s="6" t="str">
        <f t="shared" si="7"/>
        <v>New test needed</v>
      </c>
    </row>
    <row r="21" spans="1:16" hidden="1" x14ac:dyDescent="0.3">
      <c r="A21" s="6" t="s">
        <v>199</v>
      </c>
      <c r="B21" s="6" t="s">
        <v>198</v>
      </c>
      <c r="C21" s="6">
        <v>8</v>
      </c>
      <c r="D21" s="6" t="s">
        <v>29</v>
      </c>
      <c r="E21" s="6" t="s">
        <v>12</v>
      </c>
      <c r="F21" s="7">
        <v>35113</v>
      </c>
      <c r="G21" s="6">
        <f t="shared" ca="1" si="0"/>
        <v>22</v>
      </c>
      <c r="H21" s="6" t="str">
        <f t="shared" ca="1" si="1"/>
        <v>Senior</v>
      </c>
      <c r="I21" s="6">
        <v>3207</v>
      </c>
      <c r="J21" s="9">
        <f t="shared" si="2"/>
        <v>84</v>
      </c>
      <c r="K21" s="6" t="str">
        <f t="shared" ca="1" si="3"/>
        <v>OK</v>
      </c>
      <c r="L21" s="6">
        <v>1207</v>
      </c>
      <c r="M21" s="8">
        <f t="shared" si="4"/>
        <v>80</v>
      </c>
      <c r="N21" s="6" t="str">
        <f t="shared" ca="1" si="5"/>
        <v>OK</v>
      </c>
      <c r="O21" s="8">
        <f t="shared" si="6"/>
        <v>82</v>
      </c>
      <c r="P21" s="6" t="str">
        <f t="shared" si="7"/>
        <v>Accepted</v>
      </c>
    </row>
    <row r="22" spans="1:16" hidden="1" x14ac:dyDescent="0.3">
      <c r="A22" s="6" t="s">
        <v>197</v>
      </c>
      <c r="B22" s="6" t="s">
        <v>141</v>
      </c>
      <c r="C22" s="6">
        <v>9</v>
      </c>
      <c r="D22" s="6" t="s">
        <v>53</v>
      </c>
      <c r="E22" s="6" t="s">
        <v>0</v>
      </c>
      <c r="F22" s="7">
        <v>35977</v>
      </c>
      <c r="G22" s="6">
        <f t="shared" ca="1" si="0"/>
        <v>20</v>
      </c>
      <c r="H22" s="6" t="str">
        <f t="shared" ca="1" si="1"/>
        <v>Senior</v>
      </c>
      <c r="I22" s="6">
        <v>2261</v>
      </c>
      <c r="J22" s="9">
        <f t="shared" si="2"/>
        <v>60</v>
      </c>
      <c r="K22" s="6" t="str">
        <f t="shared" ca="1" si="3"/>
        <v>OK</v>
      </c>
      <c r="L22" s="6">
        <v>261</v>
      </c>
      <c r="M22" s="8">
        <f t="shared" si="4"/>
        <v>17</v>
      </c>
      <c r="N22" s="6" t="str">
        <f t="shared" ca="1" si="5"/>
        <v>To be improved</v>
      </c>
      <c r="O22" s="8">
        <f t="shared" si="6"/>
        <v>38.5</v>
      </c>
      <c r="P22" s="6" t="str">
        <f t="shared" si="7"/>
        <v>Not accepted</v>
      </c>
    </row>
    <row r="23" spans="1:16" hidden="1" x14ac:dyDescent="0.3">
      <c r="A23" s="6" t="s">
        <v>196</v>
      </c>
      <c r="B23" s="6" t="s">
        <v>195</v>
      </c>
      <c r="C23" s="6">
        <v>2</v>
      </c>
      <c r="D23" s="6" t="s">
        <v>8</v>
      </c>
      <c r="E23" s="6" t="s">
        <v>0</v>
      </c>
      <c r="F23" s="7">
        <v>35605</v>
      </c>
      <c r="G23" s="6">
        <f t="shared" ca="1" si="0"/>
        <v>21</v>
      </c>
      <c r="H23" s="6" t="str">
        <f t="shared" ca="1" si="1"/>
        <v>Senior</v>
      </c>
      <c r="I23" s="6">
        <v>2420</v>
      </c>
      <c r="J23" s="9">
        <f t="shared" si="2"/>
        <v>64</v>
      </c>
      <c r="K23" s="6" t="str">
        <f t="shared" ca="1" si="3"/>
        <v>OK</v>
      </c>
      <c r="L23" s="6">
        <v>420</v>
      </c>
      <c r="M23" s="8">
        <f t="shared" si="4"/>
        <v>28</v>
      </c>
      <c r="N23" s="6" t="str">
        <f t="shared" ca="1" si="5"/>
        <v>To be improved</v>
      </c>
      <c r="O23" s="8">
        <f t="shared" si="6"/>
        <v>46</v>
      </c>
      <c r="P23" s="6" t="str">
        <f t="shared" si="7"/>
        <v>Not accepted</v>
      </c>
    </row>
    <row r="24" spans="1:16" hidden="1" x14ac:dyDescent="0.3">
      <c r="A24" s="6" t="s">
        <v>194</v>
      </c>
      <c r="B24" s="6" t="s">
        <v>193</v>
      </c>
      <c r="C24" s="6">
        <v>7</v>
      </c>
      <c r="D24" s="6" t="s">
        <v>20</v>
      </c>
      <c r="E24" s="6" t="s">
        <v>0</v>
      </c>
      <c r="F24" s="7">
        <v>35425</v>
      </c>
      <c r="G24" s="6">
        <f t="shared" ca="1" si="0"/>
        <v>21</v>
      </c>
      <c r="H24" s="6" t="str">
        <f t="shared" ca="1" si="1"/>
        <v>Senior</v>
      </c>
      <c r="I24" s="6">
        <v>3541</v>
      </c>
      <c r="J24" s="9">
        <f t="shared" si="2"/>
        <v>93</v>
      </c>
      <c r="K24" s="6" t="str">
        <f t="shared" ca="1" si="3"/>
        <v>OK</v>
      </c>
      <c r="L24" s="6">
        <v>776</v>
      </c>
      <c r="M24" s="8">
        <f t="shared" si="4"/>
        <v>52</v>
      </c>
      <c r="N24" s="6" t="str">
        <f t="shared" ca="1" si="5"/>
        <v>To be improved</v>
      </c>
      <c r="O24" s="8">
        <f t="shared" si="6"/>
        <v>72.5</v>
      </c>
      <c r="P24" s="6" t="str">
        <f t="shared" si="7"/>
        <v>Not accepted</v>
      </c>
    </row>
    <row r="25" spans="1:16" hidden="1" x14ac:dyDescent="0.3">
      <c r="A25" s="6" t="s">
        <v>192</v>
      </c>
      <c r="B25" s="6" t="s">
        <v>191</v>
      </c>
      <c r="C25" s="6">
        <v>2</v>
      </c>
      <c r="D25" s="6" t="s">
        <v>8</v>
      </c>
      <c r="E25" s="6" t="s">
        <v>0</v>
      </c>
      <c r="F25" s="7">
        <v>34942</v>
      </c>
      <c r="G25" s="6">
        <f t="shared" ca="1" si="0"/>
        <v>23</v>
      </c>
      <c r="H25" s="6" t="str">
        <f t="shared" ca="1" si="1"/>
        <v>Senior</v>
      </c>
      <c r="I25" s="6">
        <v>3144</v>
      </c>
      <c r="J25" s="9">
        <f t="shared" si="2"/>
        <v>83</v>
      </c>
      <c r="K25" s="6" t="str">
        <f t="shared" ca="1" si="3"/>
        <v>OK</v>
      </c>
      <c r="L25" s="6">
        <v>1144</v>
      </c>
      <c r="M25" s="8">
        <f t="shared" si="4"/>
        <v>76</v>
      </c>
      <c r="N25" s="6" t="str">
        <f t="shared" ca="1" si="5"/>
        <v>OK</v>
      </c>
      <c r="O25" s="8">
        <f t="shared" si="6"/>
        <v>79.5</v>
      </c>
      <c r="P25" s="6" t="str">
        <f t="shared" si="7"/>
        <v>Accepted</v>
      </c>
    </row>
    <row r="26" spans="1:16" hidden="1" x14ac:dyDescent="0.3">
      <c r="A26" s="6" t="s">
        <v>190</v>
      </c>
      <c r="B26" s="6" t="s">
        <v>64</v>
      </c>
      <c r="C26" s="6">
        <v>9</v>
      </c>
      <c r="D26" s="6" t="s">
        <v>53</v>
      </c>
      <c r="E26" s="6" t="s">
        <v>12</v>
      </c>
      <c r="F26" s="7">
        <v>34532</v>
      </c>
      <c r="G26" s="6">
        <f t="shared" ca="1" si="0"/>
        <v>24</v>
      </c>
      <c r="H26" s="6" t="str">
        <f t="shared" ca="1" si="1"/>
        <v>Senior</v>
      </c>
      <c r="I26" s="6">
        <v>2813</v>
      </c>
      <c r="J26" s="9">
        <f t="shared" si="2"/>
        <v>74</v>
      </c>
      <c r="K26" s="6" t="str">
        <f t="shared" ca="1" si="3"/>
        <v>OK</v>
      </c>
      <c r="L26" s="6">
        <v>244</v>
      </c>
      <c r="M26" s="8">
        <f t="shared" si="4"/>
        <v>16</v>
      </c>
      <c r="N26" s="6" t="str">
        <f t="shared" ca="1" si="5"/>
        <v>To be improved</v>
      </c>
      <c r="O26" s="8">
        <f t="shared" si="6"/>
        <v>45</v>
      </c>
      <c r="P26" s="6" t="str">
        <f t="shared" si="7"/>
        <v>Not accepted</v>
      </c>
    </row>
    <row r="27" spans="1:16" hidden="1" x14ac:dyDescent="0.3">
      <c r="A27" s="6" t="s">
        <v>189</v>
      </c>
      <c r="B27" s="6" t="s">
        <v>183</v>
      </c>
      <c r="C27" s="6">
        <v>9</v>
      </c>
      <c r="D27" s="6" t="s">
        <v>53</v>
      </c>
      <c r="E27" s="6" t="s">
        <v>0</v>
      </c>
      <c r="F27" s="7">
        <v>36763</v>
      </c>
      <c r="G27" s="6">
        <f t="shared" ca="1" si="0"/>
        <v>18</v>
      </c>
      <c r="H27" s="6" t="str">
        <f t="shared" ca="1" si="1"/>
        <v>Senior</v>
      </c>
      <c r="I27" s="6">
        <v>2153</v>
      </c>
      <c r="J27" s="9">
        <f t="shared" si="2"/>
        <v>57</v>
      </c>
      <c r="K27" s="6" t="str">
        <f t="shared" ca="1" si="3"/>
        <v>To be improved</v>
      </c>
      <c r="L27" s="6">
        <v>774</v>
      </c>
      <c r="M27" s="8">
        <f t="shared" si="4"/>
        <v>52</v>
      </c>
      <c r="N27" s="6" t="str">
        <f t="shared" ca="1" si="5"/>
        <v>To be improved</v>
      </c>
      <c r="O27" s="8">
        <f t="shared" si="6"/>
        <v>54.5</v>
      </c>
      <c r="P27" s="6" t="str">
        <f t="shared" si="7"/>
        <v>Not accepted</v>
      </c>
    </row>
    <row r="28" spans="1:16" hidden="1" x14ac:dyDescent="0.3">
      <c r="A28" s="6" t="s">
        <v>188</v>
      </c>
      <c r="B28" s="6" t="s">
        <v>187</v>
      </c>
      <c r="C28" s="6">
        <v>9</v>
      </c>
      <c r="D28" s="6" t="s">
        <v>53</v>
      </c>
      <c r="E28" s="6" t="s">
        <v>12</v>
      </c>
      <c r="F28" s="7">
        <v>36742</v>
      </c>
      <c r="G28" s="6">
        <f t="shared" ca="1" si="0"/>
        <v>18</v>
      </c>
      <c r="H28" s="6" t="str">
        <f t="shared" ca="1" si="1"/>
        <v>Senior</v>
      </c>
      <c r="I28" s="6">
        <v>1964</v>
      </c>
      <c r="J28" s="9">
        <f t="shared" si="2"/>
        <v>52</v>
      </c>
      <c r="K28" s="6" t="str">
        <f t="shared" ca="1" si="3"/>
        <v>To be improved</v>
      </c>
      <c r="L28" s="6">
        <v>224</v>
      </c>
      <c r="M28" s="8">
        <f t="shared" si="4"/>
        <v>15</v>
      </c>
      <c r="N28" s="6" t="str">
        <f t="shared" ca="1" si="5"/>
        <v>To be improved</v>
      </c>
      <c r="O28" s="8">
        <f t="shared" si="6"/>
        <v>33.5</v>
      </c>
      <c r="P28" s="6" t="str">
        <f t="shared" si="7"/>
        <v>Not accepted</v>
      </c>
    </row>
    <row r="29" spans="1:16" hidden="1" x14ac:dyDescent="0.3">
      <c r="A29" s="6" t="s">
        <v>186</v>
      </c>
      <c r="B29" s="6" t="s">
        <v>185</v>
      </c>
      <c r="C29" s="6">
        <v>9</v>
      </c>
      <c r="D29" s="6" t="s">
        <v>53</v>
      </c>
      <c r="E29" s="6" t="s">
        <v>12</v>
      </c>
      <c r="F29" s="7">
        <v>35354</v>
      </c>
      <c r="G29" s="6">
        <f t="shared" ca="1" si="0"/>
        <v>22</v>
      </c>
      <c r="H29" s="6" t="str">
        <f t="shared" ca="1" si="1"/>
        <v>Senior</v>
      </c>
      <c r="I29" s="6">
        <v>2003</v>
      </c>
      <c r="J29" s="9">
        <f t="shared" si="2"/>
        <v>53</v>
      </c>
      <c r="K29" s="6" t="str">
        <f t="shared" ca="1" si="3"/>
        <v>To be improved</v>
      </c>
      <c r="L29" s="6">
        <v>800</v>
      </c>
      <c r="M29" s="8">
        <f t="shared" si="4"/>
        <v>53</v>
      </c>
      <c r="N29" s="6" t="str">
        <f t="shared" ca="1" si="5"/>
        <v>To be improved</v>
      </c>
      <c r="O29" s="8">
        <f t="shared" si="6"/>
        <v>53</v>
      </c>
      <c r="P29" s="6" t="str">
        <f t="shared" si="7"/>
        <v>Not accepted</v>
      </c>
    </row>
    <row r="30" spans="1:16" hidden="1" x14ac:dyDescent="0.3">
      <c r="A30" s="6" t="s">
        <v>184</v>
      </c>
      <c r="B30" s="6" t="s">
        <v>183</v>
      </c>
      <c r="C30" s="6">
        <v>2</v>
      </c>
      <c r="D30" s="6" t="s">
        <v>8</v>
      </c>
      <c r="E30" s="6" t="s">
        <v>0</v>
      </c>
      <c r="F30" s="7">
        <v>36461</v>
      </c>
      <c r="G30" s="6">
        <f t="shared" ca="1" si="0"/>
        <v>19</v>
      </c>
      <c r="H30" s="6" t="str">
        <f t="shared" ca="1" si="1"/>
        <v>Senior</v>
      </c>
      <c r="I30" s="6">
        <v>2998</v>
      </c>
      <c r="J30" s="9">
        <f t="shared" si="2"/>
        <v>79</v>
      </c>
      <c r="K30" s="6" t="str">
        <f t="shared" ca="1" si="3"/>
        <v>OK</v>
      </c>
      <c r="L30" s="6">
        <v>231</v>
      </c>
      <c r="M30" s="8">
        <f t="shared" si="4"/>
        <v>15</v>
      </c>
      <c r="N30" s="6" t="str">
        <f t="shared" ca="1" si="5"/>
        <v>To be improved</v>
      </c>
      <c r="O30" s="8">
        <f t="shared" si="6"/>
        <v>47</v>
      </c>
      <c r="P30" s="6" t="str">
        <f t="shared" si="7"/>
        <v>Not accepted</v>
      </c>
    </row>
    <row r="31" spans="1:16" hidden="1" x14ac:dyDescent="0.3">
      <c r="A31" s="6" t="s">
        <v>182</v>
      </c>
      <c r="B31" s="6" t="s">
        <v>181</v>
      </c>
      <c r="C31" s="6">
        <v>2</v>
      </c>
      <c r="D31" s="6" t="s">
        <v>8</v>
      </c>
      <c r="E31" s="6" t="s">
        <v>0</v>
      </c>
      <c r="F31" s="7">
        <v>36290</v>
      </c>
      <c r="G31" s="6">
        <f t="shared" ca="1" si="0"/>
        <v>19</v>
      </c>
      <c r="H31" s="6" t="str">
        <f t="shared" ca="1" si="1"/>
        <v>Senior</v>
      </c>
      <c r="I31" s="6">
        <v>3410</v>
      </c>
      <c r="J31" s="9">
        <f t="shared" si="2"/>
        <v>90</v>
      </c>
      <c r="K31" s="6" t="str">
        <f t="shared" ca="1" si="3"/>
        <v>OK</v>
      </c>
      <c r="L31" s="6">
        <v>1410</v>
      </c>
      <c r="M31" s="8">
        <f t="shared" si="4"/>
        <v>94</v>
      </c>
      <c r="N31" s="6" t="str">
        <f t="shared" ca="1" si="5"/>
        <v>OK</v>
      </c>
      <c r="O31" s="8">
        <f t="shared" si="6"/>
        <v>92</v>
      </c>
      <c r="P31" s="6" t="str">
        <f t="shared" si="7"/>
        <v>Accepted</v>
      </c>
    </row>
    <row r="32" spans="1:16" hidden="1" x14ac:dyDescent="0.3">
      <c r="A32" s="6" t="s">
        <v>180</v>
      </c>
      <c r="B32" s="6" t="s">
        <v>179</v>
      </c>
      <c r="C32" s="6">
        <v>9</v>
      </c>
      <c r="D32" s="6" t="s">
        <v>53</v>
      </c>
      <c r="E32" s="6" t="s">
        <v>0</v>
      </c>
      <c r="F32" s="7">
        <v>35738</v>
      </c>
      <c r="G32" s="6">
        <f t="shared" ca="1" si="0"/>
        <v>21</v>
      </c>
      <c r="H32" s="6" t="str">
        <f t="shared" ca="1" si="1"/>
        <v>Senior</v>
      </c>
      <c r="I32" s="6">
        <v>3255</v>
      </c>
      <c r="J32" s="9">
        <f t="shared" si="2"/>
        <v>86</v>
      </c>
      <c r="K32" s="6" t="str">
        <f t="shared" ca="1" si="3"/>
        <v>OK</v>
      </c>
      <c r="L32" s="6">
        <v>1255</v>
      </c>
      <c r="M32" s="8">
        <f t="shared" si="4"/>
        <v>84</v>
      </c>
      <c r="N32" s="6" t="str">
        <f t="shared" ca="1" si="5"/>
        <v>OK</v>
      </c>
      <c r="O32" s="8">
        <f t="shared" si="6"/>
        <v>85</v>
      </c>
      <c r="P32" s="6" t="str">
        <f t="shared" si="7"/>
        <v>Accepted</v>
      </c>
    </row>
    <row r="33" spans="1:16" hidden="1" x14ac:dyDescent="0.3">
      <c r="A33" s="6" t="s">
        <v>178</v>
      </c>
      <c r="B33" s="6" t="s">
        <v>38</v>
      </c>
      <c r="C33" s="6">
        <v>2</v>
      </c>
      <c r="D33" s="6" t="s">
        <v>8</v>
      </c>
      <c r="E33" s="6" t="s">
        <v>0</v>
      </c>
      <c r="F33" s="7">
        <v>34969</v>
      </c>
      <c r="G33" s="6">
        <f t="shared" ca="1" si="0"/>
        <v>23</v>
      </c>
      <c r="H33" s="6" t="str">
        <f t="shared" ca="1" si="1"/>
        <v>Senior</v>
      </c>
      <c r="I33" s="6">
        <v>2535</v>
      </c>
      <c r="J33" s="9">
        <f t="shared" si="2"/>
        <v>67</v>
      </c>
      <c r="K33" s="6" t="str">
        <f t="shared" ca="1" si="3"/>
        <v>OK</v>
      </c>
      <c r="L33" s="6">
        <v>535</v>
      </c>
      <c r="M33" s="8">
        <f t="shared" si="4"/>
        <v>36</v>
      </c>
      <c r="N33" s="6" t="str">
        <f t="shared" ca="1" si="5"/>
        <v>To be improved</v>
      </c>
      <c r="O33" s="8">
        <f t="shared" si="6"/>
        <v>51.5</v>
      </c>
      <c r="P33" s="6" t="str">
        <f t="shared" si="7"/>
        <v>Not accepted</v>
      </c>
    </row>
    <row r="34" spans="1:16" hidden="1" x14ac:dyDescent="0.3">
      <c r="A34" s="6" t="s">
        <v>177</v>
      </c>
      <c r="B34" s="6" t="s">
        <v>176</v>
      </c>
      <c r="C34" s="6">
        <v>2</v>
      </c>
      <c r="D34" s="6" t="s">
        <v>8</v>
      </c>
      <c r="E34" s="6" t="s">
        <v>0</v>
      </c>
      <c r="F34" s="7">
        <v>34830</v>
      </c>
      <c r="G34" s="6">
        <f t="shared" ca="1" si="0"/>
        <v>23</v>
      </c>
      <c r="H34" s="6" t="str">
        <f t="shared" ca="1" si="1"/>
        <v>Senior</v>
      </c>
      <c r="I34" s="6">
        <v>2547</v>
      </c>
      <c r="J34" s="9">
        <f t="shared" si="2"/>
        <v>67</v>
      </c>
      <c r="K34" s="6" t="str">
        <f t="shared" ca="1" si="3"/>
        <v>OK</v>
      </c>
      <c r="L34" s="6">
        <v>547</v>
      </c>
      <c r="M34" s="8">
        <f t="shared" si="4"/>
        <v>36</v>
      </c>
      <c r="N34" s="6" t="str">
        <f t="shared" ca="1" si="5"/>
        <v>To be improved</v>
      </c>
      <c r="O34" s="8">
        <f t="shared" si="6"/>
        <v>51.5</v>
      </c>
      <c r="P34" s="6" t="str">
        <f t="shared" si="7"/>
        <v>Not accepted</v>
      </c>
    </row>
    <row r="35" spans="1:16" hidden="1" x14ac:dyDescent="0.3">
      <c r="A35" s="6" t="s">
        <v>175</v>
      </c>
      <c r="B35" s="6" t="s">
        <v>174</v>
      </c>
      <c r="C35" s="6">
        <v>3</v>
      </c>
      <c r="D35" s="6" t="s">
        <v>1</v>
      </c>
      <c r="E35" s="6" t="s">
        <v>12</v>
      </c>
      <c r="F35" s="7">
        <v>35522</v>
      </c>
      <c r="G35" s="6">
        <f t="shared" ca="1" si="0"/>
        <v>21</v>
      </c>
      <c r="H35" s="6" t="str">
        <f t="shared" ca="1" si="1"/>
        <v>Senior</v>
      </c>
      <c r="I35" s="6">
        <v>3240</v>
      </c>
      <c r="J35" s="9">
        <f t="shared" si="2"/>
        <v>85</v>
      </c>
      <c r="K35" s="6" t="str">
        <f t="shared" ca="1" si="3"/>
        <v>OK</v>
      </c>
      <c r="L35" s="6">
        <v>1240</v>
      </c>
      <c r="M35" s="8">
        <f t="shared" si="4"/>
        <v>83</v>
      </c>
      <c r="N35" s="6" t="str">
        <f t="shared" ca="1" si="5"/>
        <v>OK</v>
      </c>
      <c r="O35" s="8">
        <f t="shared" si="6"/>
        <v>84</v>
      </c>
      <c r="P35" s="6" t="str">
        <f t="shared" si="7"/>
        <v>Accepted</v>
      </c>
    </row>
    <row r="36" spans="1:16" hidden="1" x14ac:dyDescent="0.3">
      <c r="A36" s="6" t="s">
        <v>173</v>
      </c>
      <c r="B36" s="6" t="s">
        <v>38</v>
      </c>
      <c r="C36" s="6">
        <v>2</v>
      </c>
      <c r="D36" s="6" t="s">
        <v>8</v>
      </c>
      <c r="E36" s="6" t="s">
        <v>0</v>
      </c>
      <c r="F36" s="7">
        <v>34554</v>
      </c>
      <c r="G36" s="6">
        <f t="shared" ref="G36:G67" ca="1" si="8">DATEDIF(F36,TODAY(),"y")</f>
        <v>24</v>
      </c>
      <c r="H36" s="6" t="str">
        <f t="shared" ref="H36:H67" ca="1" si="9">IF(G36&lt;18,"Junior","Senior")</f>
        <v>Senior</v>
      </c>
      <c r="I36" s="6">
        <v>2547</v>
      </c>
      <c r="J36" s="9">
        <f t="shared" ref="J36:J67" si="10">ROUND(I36/38,0)</f>
        <v>67</v>
      </c>
      <c r="K36" s="6" t="str">
        <f t="shared" ref="K36:K67" ca="1" si="11">IF(AND(J36&gt;=80,H36="Junior"),"High Potential",IF(AND(J36&gt;=60,H36="Senior"),"OK",IF(J36&gt;=60,"More training needed","To be improved")))</f>
        <v>OK</v>
      </c>
      <c r="L36" s="6">
        <v>547</v>
      </c>
      <c r="M36" s="8">
        <f t="shared" ref="M36:M67" si="12">ROUND(L36/15,0)</f>
        <v>36</v>
      </c>
      <c r="N36" s="6" t="str">
        <f t="shared" ref="N36:N67" ca="1" si="13">IF(AND(M36&gt;=80,H36="Junior"),"High Potential",IF(AND(M36&gt;=60,H36="Senior"),"OK",IF(M36&gt;=60,"More training needed","To be improved")))</f>
        <v>To be improved</v>
      </c>
      <c r="O36" s="8">
        <f t="shared" ref="O36:O67" si="14">(M36+J36)/2</f>
        <v>51.5</v>
      </c>
      <c r="P36" s="6" t="str">
        <f t="shared" ref="P36:P67" si="15">IF(AND(J36&gt;=60,M36&gt;=60),"Accepted",IF(M36&gt;J36,"New test needed","Not accepted"))</f>
        <v>Not accepted</v>
      </c>
    </row>
    <row r="37" spans="1:16" hidden="1" x14ac:dyDescent="0.3">
      <c r="A37" s="6" t="s">
        <v>172</v>
      </c>
      <c r="B37" s="6" t="s">
        <v>171</v>
      </c>
      <c r="C37" s="6">
        <v>3</v>
      </c>
      <c r="D37" s="6" t="s">
        <v>1</v>
      </c>
      <c r="E37" s="6" t="s">
        <v>12</v>
      </c>
      <c r="F37" s="7">
        <v>36400</v>
      </c>
      <c r="G37" s="6">
        <f t="shared" ca="1" si="8"/>
        <v>19</v>
      </c>
      <c r="H37" s="6" t="str">
        <f t="shared" ca="1" si="9"/>
        <v>Senior</v>
      </c>
      <c r="I37" s="6">
        <v>3732</v>
      </c>
      <c r="J37" s="9">
        <f t="shared" si="10"/>
        <v>98</v>
      </c>
      <c r="K37" s="6" t="str">
        <f t="shared" ca="1" si="11"/>
        <v>OK</v>
      </c>
      <c r="L37" s="6">
        <v>1272</v>
      </c>
      <c r="M37" s="8">
        <f t="shared" si="12"/>
        <v>85</v>
      </c>
      <c r="N37" s="6" t="str">
        <f t="shared" ca="1" si="13"/>
        <v>OK</v>
      </c>
      <c r="O37" s="8">
        <f t="shared" si="14"/>
        <v>91.5</v>
      </c>
      <c r="P37" s="6" t="str">
        <f t="shared" si="15"/>
        <v>Accepted</v>
      </c>
    </row>
    <row r="38" spans="1:16" hidden="1" x14ac:dyDescent="0.3">
      <c r="A38" s="6" t="s">
        <v>170</v>
      </c>
      <c r="B38" s="6" t="s">
        <v>81</v>
      </c>
      <c r="C38" s="6">
        <v>9</v>
      </c>
      <c r="D38" s="6" t="s">
        <v>53</v>
      </c>
      <c r="E38" s="6" t="s">
        <v>0</v>
      </c>
      <c r="F38" s="7">
        <v>36411</v>
      </c>
      <c r="G38" s="6">
        <f t="shared" ca="1" si="8"/>
        <v>19</v>
      </c>
      <c r="H38" s="6" t="str">
        <f t="shared" ca="1" si="9"/>
        <v>Senior</v>
      </c>
      <c r="I38" s="6">
        <v>2688</v>
      </c>
      <c r="J38" s="9">
        <f t="shared" si="10"/>
        <v>71</v>
      </c>
      <c r="K38" s="6" t="str">
        <f t="shared" ca="1" si="11"/>
        <v>OK</v>
      </c>
      <c r="L38" s="6">
        <v>688</v>
      </c>
      <c r="M38" s="8">
        <f t="shared" si="12"/>
        <v>46</v>
      </c>
      <c r="N38" s="6" t="str">
        <f t="shared" ca="1" si="13"/>
        <v>To be improved</v>
      </c>
      <c r="O38" s="8">
        <f t="shared" si="14"/>
        <v>58.5</v>
      </c>
      <c r="P38" s="6" t="str">
        <f t="shared" si="15"/>
        <v>Not accepted</v>
      </c>
    </row>
    <row r="39" spans="1:16" hidden="1" x14ac:dyDescent="0.3">
      <c r="A39" s="6" t="s">
        <v>169</v>
      </c>
      <c r="B39" s="6" t="s">
        <v>168</v>
      </c>
      <c r="C39" s="6">
        <v>2</v>
      </c>
      <c r="D39" s="6" t="s">
        <v>8</v>
      </c>
      <c r="E39" s="6" t="s">
        <v>0</v>
      </c>
      <c r="F39" s="7">
        <v>34959</v>
      </c>
      <c r="G39" s="6">
        <f t="shared" ca="1" si="8"/>
        <v>23</v>
      </c>
      <c r="H39" s="6" t="str">
        <f t="shared" ca="1" si="9"/>
        <v>Senior</v>
      </c>
      <c r="I39" s="6">
        <v>3219</v>
      </c>
      <c r="J39" s="9">
        <f t="shared" si="10"/>
        <v>85</v>
      </c>
      <c r="K39" s="6" t="str">
        <f t="shared" ca="1" si="11"/>
        <v>OK</v>
      </c>
      <c r="L39" s="6">
        <v>1219</v>
      </c>
      <c r="M39" s="8">
        <f t="shared" si="12"/>
        <v>81</v>
      </c>
      <c r="N39" s="6" t="str">
        <f t="shared" ca="1" si="13"/>
        <v>OK</v>
      </c>
      <c r="O39" s="8">
        <f t="shared" si="14"/>
        <v>83</v>
      </c>
      <c r="P39" s="6" t="str">
        <f t="shared" si="15"/>
        <v>Accepted</v>
      </c>
    </row>
    <row r="40" spans="1:16" hidden="1" x14ac:dyDescent="0.3">
      <c r="A40" s="6" t="s">
        <v>167</v>
      </c>
      <c r="B40" s="6" t="s">
        <v>147</v>
      </c>
      <c r="C40" s="6">
        <v>2</v>
      </c>
      <c r="D40" s="6" t="s">
        <v>8</v>
      </c>
      <c r="E40" s="6" t="s">
        <v>12</v>
      </c>
      <c r="F40" s="7">
        <v>36228</v>
      </c>
      <c r="G40" s="6">
        <f t="shared" ca="1" si="8"/>
        <v>19</v>
      </c>
      <c r="H40" s="6" t="str">
        <f t="shared" ca="1" si="9"/>
        <v>Senior</v>
      </c>
      <c r="I40" s="6">
        <v>2500</v>
      </c>
      <c r="J40" s="9">
        <f t="shared" si="10"/>
        <v>66</v>
      </c>
      <c r="K40" s="6" t="str">
        <f t="shared" ca="1" si="11"/>
        <v>OK</v>
      </c>
      <c r="L40" s="6">
        <v>500</v>
      </c>
      <c r="M40" s="8">
        <f t="shared" si="12"/>
        <v>33</v>
      </c>
      <c r="N40" s="6" t="str">
        <f t="shared" ca="1" si="13"/>
        <v>To be improved</v>
      </c>
      <c r="O40" s="8">
        <f t="shared" si="14"/>
        <v>49.5</v>
      </c>
      <c r="P40" s="6" t="str">
        <f t="shared" si="15"/>
        <v>Not accepted</v>
      </c>
    </row>
    <row r="41" spans="1:16" hidden="1" x14ac:dyDescent="0.3">
      <c r="A41" s="6" t="s">
        <v>166</v>
      </c>
      <c r="B41" s="6" t="s">
        <v>99</v>
      </c>
      <c r="C41" s="6">
        <v>2</v>
      </c>
      <c r="D41" s="6" t="s">
        <v>8</v>
      </c>
      <c r="E41" s="6" t="s">
        <v>12</v>
      </c>
      <c r="F41" s="7">
        <v>36346</v>
      </c>
      <c r="G41" s="6">
        <f t="shared" ca="1" si="8"/>
        <v>19</v>
      </c>
      <c r="H41" s="6" t="str">
        <f t="shared" ca="1" si="9"/>
        <v>Senior</v>
      </c>
      <c r="I41" s="6">
        <v>2289</v>
      </c>
      <c r="J41" s="9">
        <f t="shared" si="10"/>
        <v>60</v>
      </c>
      <c r="K41" s="6" t="str">
        <f t="shared" ca="1" si="11"/>
        <v>OK</v>
      </c>
      <c r="L41" s="6">
        <v>450</v>
      </c>
      <c r="M41" s="8">
        <f t="shared" si="12"/>
        <v>30</v>
      </c>
      <c r="N41" s="6" t="str">
        <f t="shared" ca="1" si="13"/>
        <v>To be improved</v>
      </c>
      <c r="O41" s="8">
        <f t="shared" si="14"/>
        <v>45</v>
      </c>
      <c r="P41" s="6" t="str">
        <f t="shared" si="15"/>
        <v>Not accepted</v>
      </c>
    </row>
    <row r="42" spans="1:16" hidden="1" x14ac:dyDescent="0.3">
      <c r="A42" t="s">
        <v>257</v>
      </c>
      <c r="B42" t="s">
        <v>248</v>
      </c>
      <c r="C42">
        <v>6</v>
      </c>
      <c r="D42" t="s">
        <v>267</v>
      </c>
      <c r="E42" t="s">
        <v>0</v>
      </c>
      <c r="F42" s="7">
        <v>34751</v>
      </c>
      <c r="G42" s="6">
        <f t="shared" ca="1" si="8"/>
        <v>23</v>
      </c>
      <c r="H42" s="6" t="str">
        <f t="shared" ca="1" si="9"/>
        <v>Senior</v>
      </c>
      <c r="I42" s="6">
        <v>2990</v>
      </c>
      <c r="J42" s="9">
        <f t="shared" si="10"/>
        <v>79</v>
      </c>
      <c r="K42" s="6" t="str">
        <f t="shared" ca="1" si="11"/>
        <v>OK</v>
      </c>
      <c r="L42" s="6">
        <v>711</v>
      </c>
      <c r="M42" s="8">
        <f t="shared" si="12"/>
        <v>47</v>
      </c>
      <c r="N42" s="6" t="str">
        <f t="shared" ca="1" si="13"/>
        <v>To be improved</v>
      </c>
      <c r="O42" s="8">
        <f t="shared" si="14"/>
        <v>63</v>
      </c>
      <c r="P42" s="6" t="str">
        <f t="shared" si="15"/>
        <v>Not accepted</v>
      </c>
    </row>
    <row r="43" spans="1:16" hidden="1" x14ac:dyDescent="0.3">
      <c r="A43" s="6" t="s">
        <v>165</v>
      </c>
      <c r="B43" s="6" t="s">
        <v>103</v>
      </c>
      <c r="C43" s="6">
        <v>6</v>
      </c>
      <c r="D43" s="6" t="s">
        <v>268</v>
      </c>
      <c r="E43" s="6" t="s">
        <v>0</v>
      </c>
      <c r="F43" s="7">
        <v>36838</v>
      </c>
      <c r="G43" s="6">
        <f t="shared" ca="1" si="8"/>
        <v>18</v>
      </c>
      <c r="H43" s="6" t="str">
        <f t="shared" ca="1" si="9"/>
        <v>Senior</v>
      </c>
      <c r="I43" s="6">
        <v>3239</v>
      </c>
      <c r="J43" s="9">
        <f t="shared" si="10"/>
        <v>85</v>
      </c>
      <c r="K43" s="6" t="str">
        <f t="shared" ca="1" si="11"/>
        <v>OK</v>
      </c>
      <c r="L43" s="6">
        <v>1239</v>
      </c>
      <c r="M43" s="8">
        <f t="shared" si="12"/>
        <v>83</v>
      </c>
      <c r="N43" s="6" t="str">
        <f t="shared" ca="1" si="13"/>
        <v>OK</v>
      </c>
      <c r="O43" s="8">
        <f t="shared" si="14"/>
        <v>84</v>
      </c>
      <c r="P43" s="6" t="str">
        <f t="shared" si="15"/>
        <v>Accepted</v>
      </c>
    </row>
    <row r="44" spans="1:16" hidden="1" x14ac:dyDescent="0.3">
      <c r="A44" t="s">
        <v>255</v>
      </c>
      <c r="B44" t="s">
        <v>245</v>
      </c>
      <c r="C44">
        <v>6</v>
      </c>
      <c r="D44" t="s">
        <v>268</v>
      </c>
      <c r="E44" t="s">
        <v>0</v>
      </c>
      <c r="F44" s="7">
        <v>34277</v>
      </c>
      <c r="G44" s="6">
        <f t="shared" ca="1" si="8"/>
        <v>25</v>
      </c>
      <c r="H44" s="6" t="str">
        <f t="shared" ca="1" si="9"/>
        <v>Senior</v>
      </c>
      <c r="I44" s="6">
        <v>2504</v>
      </c>
      <c r="J44" s="9">
        <f t="shared" si="10"/>
        <v>66</v>
      </c>
      <c r="K44" s="6" t="str">
        <f t="shared" ca="1" si="11"/>
        <v>OK</v>
      </c>
      <c r="L44" s="6">
        <v>1250</v>
      </c>
      <c r="M44" s="8">
        <f t="shared" si="12"/>
        <v>83</v>
      </c>
      <c r="N44" s="6" t="str">
        <f t="shared" ca="1" si="13"/>
        <v>OK</v>
      </c>
      <c r="O44" s="8">
        <f t="shared" si="14"/>
        <v>74.5</v>
      </c>
      <c r="P44" s="6" t="str">
        <f t="shared" si="15"/>
        <v>Accepted</v>
      </c>
    </row>
    <row r="45" spans="1:16" hidden="1" x14ac:dyDescent="0.3">
      <c r="A45" t="s">
        <v>255</v>
      </c>
      <c r="B45" t="s">
        <v>246</v>
      </c>
      <c r="C45">
        <v>6</v>
      </c>
      <c r="D45" t="s">
        <v>268</v>
      </c>
      <c r="E45" t="s">
        <v>0</v>
      </c>
      <c r="F45" s="7">
        <v>36872</v>
      </c>
      <c r="G45" s="6">
        <f t="shared" ca="1" si="8"/>
        <v>17</v>
      </c>
      <c r="H45" s="6" t="str">
        <f t="shared" ca="1" si="9"/>
        <v>Junior</v>
      </c>
      <c r="I45" s="6">
        <v>3318</v>
      </c>
      <c r="J45" s="9">
        <f t="shared" si="10"/>
        <v>87</v>
      </c>
      <c r="K45" s="6" t="str">
        <f t="shared" ca="1" si="11"/>
        <v>High Potential</v>
      </c>
      <c r="L45" s="6">
        <v>396</v>
      </c>
      <c r="M45" s="8">
        <f t="shared" si="12"/>
        <v>26</v>
      </c>
      <c r="N45" s="6" t="str">
        <f t="shared" ca="1" si="13"/>
        <v>To be improved</v>
      </c>
      <c r="O45" s="8">
        <f t="shared" si="14"/>
        <v>56.5</v>
      </c>
      <c r="P45" s="6" t="str">
        <f t="shared" si="15"/>
        <v>Not accepted</v>
      </c>
    </row>
    <row r="46" spans="1:16" hidden="1" x14ac:dyDescent="0.3">
      <c r="A46" s="6" t="s">
        <v>164</v>
      </c>
      <c r="B46" s="6" t="s">
        <v>163</v>
      </c>
      <c r="C46" s="6">
        <v>9</v>
      </c>
      <c r="D46" s="6" t="s">
        <v>53</v>
      </c>
      <c r="E46" s="6" t="s">
        <v>0</v>
      </c>
      <c r="F46" s="7">
        <v>35800</v>
      </c>
      <c r="G46" s="6">
        <f t="shared" ca="1" si="8"/>
        <v>20</v>
      </c>
      <c r="H46" s="6" t="str">
        <f t="shared" ca="1" si="9"/>
        <v>Senior</v>
      </c>
      <c r="I46" s="6">
        <v>3156</v>
      </c>
      <c r="J46" s="9">
        <f t="shared" si="10"/>
        <v>83</v>
      </c>
      <c r="K46" s="6" t="str">
        <f t="shared" ca="1" si="11"/>
        <v>OK</v>
      </c>
      <c r="L46" s="6">
        <v>1156</v>
      </c>
      <c r="M46" s="8">
        <f t="shared" si="12"/>
        <v>77</v>
      </c>
      <c r="N46" s="6" t="str">
        <f t="shared" ca="1" si="13"/>
        <v>OK</v>
      </c>
      <c r="O46" s="8">
        <f t="shared" si="14"/>
        <v>80</v>
      </c>
      <c r="P46" s="6" t="str">
        <f t="shared" si="15"/>
        <v>Accepted</v>
      </c>
    </row>
    <row r="47" spans="1:16" hidden="1" x14ac:dyDescent="0.3">
      <c r="A47" s="6" t="s">
        <v>162</v>
      </c>
      <c r="B47" s="6" t="s">
        <v>31</v>
      </c>
      <c r="C47" s="6">
        <v>8</v>
      </c>
      <c r="D47" s="6" t="s">
        <v>29</v>
      </c>
      <c r="E47" s="6" t="s">
        <v>0</v>
      </c>
      <c r="F47" s="7">
        <v>34407</v>
      </c>
      <c r="G47" s="6">
        <f t="shared" ca="1" si="8"/>
        <v>24</v>
      </c>
      <c r="H47" s="6" t="str">
        <f t="shared" ca="1" si="9"/>
        <v>Senior</v>
      </c>
      <c r="I47" s="6">
        <v>3133</v>
      </c>
      <c r="J47" s="9">
        <f t="shared" si="10"/>
        <v>82</v>
      </c>
      <c r="K47" s="6" t="str">
        <f t="shared" ca="1" si="11"/>
        <v>OK</v>
      </c>
      <c r="L47" s="6">
        <v>1133</v>
      </c>
      <c r="M47" s="8">
        <f t="shared" si="12"/>
        <v>76</v>
      </c>
      <c r="N47" s="6" t="str">
        <f t="shared" ca="1" si="13"/>
        <v>OK</v>
      </c>
      <c r="O47" s="8">
        <f t="shared" si="14"/>
        <v>79</v>
      </c>
      <c r="P47" s="6" t="str">
        <f t="shared" si="15"/>
        <v>Accepted</v>
      </c>
    </row>
    <row r="48" spans="1:16" hidden="1" x14ac:dyDescent="0.3">
      <c r="A48" s="6" t="s">
        <v>161</v>
      </c>
      <c r="B48" s="6" t="s">
        <v>160</v>
      </c>
      <c r="C48" s="6">
        <v>3</v>
      </c>
      <c r="D48" s="6" t="s">
        <v>1</v>
      </c>
      <c r="E48" s="6" t="s">
        <v>12</v>
      </c>
      <c r="F48" s="7">
        <v>34309</v>
      </c>
      <c r="G48" s="6">
        <f t="shared" ca="1" si="8"/>
        <v>24</v>
      </c>
      <c r="H48" s="6" t="str">
        <f t="shared" ca="1" si="9"/>
        <v>Senior</v>
      </c>
      <c r="I48" s="6">
        <v>3145</v>
      </c>
      <c r="J48" s="9">
        <f t="shared" si="10"/>
        <v>83</v>
      </c>
      <c r="K48" s="6" t="str">
        <f t="shared" ca="1" si="11"/>
        <v>OK</v>
      </c>
      <c r="L48" s="6">
        <v>1145</v>
      </c>
      <c r="M48" s="8">
        <f t="shared" si="12"/>
        <v>76</v>
      </c>
      <c r="N48" s="6" t="str">
        <f t="shared" ca="1" si="13"/>
        <v>OK</v>
      </c>
      <c r="O48" s="8">
        <f t="shared" si="14"/>
        <v>79.5</v>
      </c>
      <c r="P48" s="6" t="str">
        <f t="shared" si="15"/>
        <v>Accepted</v>
      </c>
    </row>
    <row r="49" spans="1:16" hidden="1" x14ac:dyDescent="0.3">
      <c r="A49" s="6" t="s">
        <v>159</v>
      </c>
      <c r="B49" s="6" t="s">
        <v>81</v>
      </c>
      <c r="C49" s="6">
        <v>2</v>
      </c>
      <c r="D49" s="6" t="s">
        <v>8</v>
      </c>
      <c r="E49" s="6" t="s">
        <v>0</v>
      </c>
      <c r="F49" s="7">
        <v>35253</v>
      </c>
      <c r="G49" s="6">
        <f t="shared" ca="1" si="8"/>
        <v>22</v>
      </c>
      <c r="H49" s="6" t="str">
        <f t="shared" ca="1" si="9"/>
        <v>Senior</v>
      </c>
      <c r="I49" s="6">
        <v>3238</v>
      </c>
      <c r="J49" s="9">
        <f t="shared" si="10"/>
        <v>85</v>
      </c>
      <c r="K49" s="6" t="str">
        <f t="shared" ca="1" si="11"/>
        <v>OK</v>
      </c>
      <c r="L49" s="6">
        <v>1238</v>
      </c>
      <c r="M49" s="8">
        <f t="shared" si="12"/>
        <v>83</v>
      </c>
      <c r="N49" s="6" t="str">
        <f t="shared" ca="1" si="13"/>
        <v>OK</v>
      </c>
      <c r="O49" s="8">
        <f t="shared" si="14"/>
        <v>84</v>
      </c>
      <c r="P49" s="6" t="str">
        <f t="shared" si="15"/>
        <v>Accepted</v>
      </c>
    </row>
    <row r="50" spans="1:16" hidden="1" x14ac:dyDescent="0.3">
      <c r="A50" s="6" t="s">
        <v>158</v>
      </c>
      <c r="B50" s="6" t="s">
        <v>157</v>
      </c>
      <c r="C50" s="6">
        <v>4</v>
      </c>
      <c r="D50" s="6" t="s">
        <v>72</v>
      </c>
      <c r="E50" s="6" t="s">
        <v>0</v>
      </c>
      <c r="F50" s="7">
        <v>36404</v>
      </c>
      <c r="G50" s="6">
        <f t="shared" ca="1" si="8"/>
        <v>19</v>
      </c>
      <c r="H50" s="6" t="str">
        <f t="shared" ca="1" si="9"/>
        <v>Senior</v>
      </c>
      <c r="I50" s="6">
        <v>3204</v>
      </c>
      <c r="J50" s="9">
        <f t="shared" si="10"/>
        <v>84</v>
      </c>
      <c r="K50" s="6" t="str">
        <f t="shared" ca="1" si="11"/>
        <v>OK</v>
      </c>
      <c r="L50" s="6">
        <v>1204</v>
      </c>
      <c r="M50" s="8">
        <f t="shared" si="12"/>
        <v>80</v>
      </c>
      <c r="N50" s="6" t="str">
        <f t="shared" ca="1" si="13"/>
        <v>OK</v>
      </c>
      <c r="O50" s="8">
        <f t="shared" si="14"/>
        <v>82</v>
      </c>
      <c r="P50" s="6" t="str">
        <f t="shared" si="15"/>
        <v>Accepted</v>
      </c>
    </row>
    <row r="51" spans="1:16" hidden="1" x14ac:dyDescent="0.3">
      <c r="A51" t="s">
        <v>251</v>
      </c>
      <c r="B51" t="s">
        <v>247</v>
      </c>
      <c r="C51" s="6">
        <v>6</v>
      </c>
      <c r="D51" s="6" t="s">
        <v>267</v>
      </c>
      <c r="E51" t="s">
        <v>12</v>
      </c>
      <c r="F51" s="7">
        <v>35690</v>
      </c>
      <c r="G51" s="6">
        <f t="shared" ca="1" si="8"/>
        <v>21</v>
      </c>
      <c r="H51" s="6" t="str">
        <f t="shared" ca="1" si="9"/>
        <v>Senior</v>
      </c>
      <c r="I51" s="6">
        <v>3167</v>
      </c>
      <c r="J51" s="9">
        <f t="shared" si="10"/>
        <v>83</v>
      </c>
      <c r="K51" s="6" t="str">
        <f t="shared" ca="1" si="11"/>
        <v>OK</v>
      </c>
      <c r="L51" s="6">
        <v>1386</v>
      </c>
      <c r="M51" s="8">
        <f t="shared" si="12"/>
        <v>92</v>
      </c>
      <c r="N51" s="6" t="str">
        <f t="shared" ca="1" si="13"/>
        <v>OK</v>
      </c>
      <c r="O51" s="8">
        <f t="shared" si="14"/>
        <v>87.5</v>
      </c>
      <c r="P51" s="6" t="str">
        <f t="shared" si="15"/>
        <v>Accepted</v>
      </c>
    </row>
    <row r="52" spans="1:16" hidden="1" x14ac:dyDescent="0.3">
      <c r="A52" s="6" t="s">
        <v>156</v>
      </c>
      <c r="B52" s="6" t="s">
        <v>155</v>
      </c>
      <c r="C52" s="6">
        <v>2</v>
      </c>
      <c r="D52" s="6" t="s">
        <v>8</v>
      </c>
      <c r="E52" s="6" t="s">
        <v>0</v>
      </c>
      <c r="F52" s="7">
        <v>34447</v>
      </c>
      <c r="G52" s="6">
        <f t="shared" ca="1" si="8"/>
        <v>24</v>
      </c>
      <c r="H52" s="6" t="str">
        <f t="shared" ca="1" si="9"/>
        <v>Senior</v>
      </c>
      <c r="I52" s="6">
        <v>2886</v>
      </c>
      <c r="J52" s="9">
        <f t="shared" si="10"/>
        <v>76</v>
      </c>
      <c r="K52" s="6" t="str">
        <f t="shared" ca="1" si="11"/>
        <v>OK</v>
      </c>
      <c r="L52" s="6">
        <v>1200</v>
      </c>
      <c r="M52" s="8">
        <f t="shared" si="12"/>
        <v>80</v>
      </c>
      <c r="N52" s="6" t="str">
        <f t="shared" ca="1" si="13"/>
        <v>OK</v>
      </c>
      <c r="O52" s="8">
        <f t="shared" si="14"/>
        <v>78</v>
      </c>
      <c r="P52" s="6" t="str">
        <f t="shared" si="15"/>
        <v>Accepted</v>
      </c>
    </row>
    <row r="53" spans="1:16" hidden="1" x14ac:dyDescent="0.3">
      <c r="A53" s="6" t="s">
        <v>154</v>
      </c>
      <c r="B53" s="6" t="s">
        <v>153</v>
      </c>
      <c r="C53" s="6">
        <v>4</v>
      </c>
      <c r="D53" s="6" t="s">
        <v>72</v>
      </c>
      <c r="E53" s="6" t="s">
        <v>12</v>
      </c>
      <c r="F53" s="7">
        <v>35811</v>
      </c>
      <c r="G53" s="6">
        <f t="shared" ca="1" si="8"/>
        <v>20</v>
      </c>
      <c r="H53" s="6" t="str">
        <f t="shared" ca="1" si="9"/>
        <v>Senior</v>
      </c>
      <c r="I53" s="6">
        <v>2953</v>
      </c>
      <c r="J53" s="9">
        <f t="shared" si="10"/>
        <v>78</v>
      </c>
      <c r="K53" s="6" t="str">
        <f t="shared" ca="1" si="11"/>
        <v>OK</v>
      </c>
      <c r="L53" s="6">
        <v>953</v>
      </c>
      <c r="M53" s="8">
        <f t="shared" si="12"/>
        <v>64</v>
      </c>
      <c r="N53" s="6" t="str">
        <f t="shared" ca="1" si="13"/>
        <v>OK</v>
      </c>
      <c r="O53" s="8">
        <f t="shared" si="14"/>
        <v>71</v>
      </c>
      <c r="P53" s="6" t="str">
        <f t="shared" si="15"/>
        <v>Accepted</v>
      </c>
    </row>
    <row r="54" spans="1:16" hidden="1" x14ac:dyDescent="0.3">
      <c r="A54" s="6" t="s">
        <v>259</v>
      </c>
      <c r="B54" s="6" t="s">
        <v>152</v>
      </c>
      <c r="C54" s="6">
        <v>1</v>
      </c>
      <c r="D54" s="6" t="s">
        <v>265</v>
      </c>
      <c r="E54" s="6" t="s">
        <v>0</v>
      </c>
      <c r="F54" s="7">
        <v>34461</v>
      </c>
      <c r="G54" s="6">
        <f t="shared" ca="1" si="8"/>
        <v>24</v>
      </c>
      <c r="H54" s="6" t="str">
        <f t="shared" ca="1" si="9"/>
        <v>Senior</v>
      </c>
      <c r="I54" s="6">
        <v>2862</v>
      </c>
      <c r="J54" s="9">
        <f t="shared" si="10"/>
        <v>75</v>
      </c>
      <c r="K54" s="6" t="str">
        <f t="shared" ca="1" si="11"/>
        <v>OK</v>
      </c>
      <c r="L54" s="6">
        <v>862</v>
      </c>
      <c r="M54" s="8">
        <f t="shared" si="12"/>
        <v>57</v>
      </c>
      <c r="N54" s="6" t="str">
        <f t="shared" ca="1" si="13"/>
        <v>To be improved</v>
      </c>
      <c r="O54" s="8">
        <f t="shared" si="14"/>
        <v>66</v>
      </c>
      <c r="P54" s="6" t="str">
        <f t="shared" si="15"/>
        <v>Not accepted</v>
      </c>
    </row>
    <row r="55" spans="1:16" hidden="1" x14ac:dyDescent="0.3">
      <c r="A55" t="s">
        <v>252</v>
      </c>
      <c r="B55" t="s">
        <v>249</v>
      </c>
      <c r="C55">
        <v>6</v>
      </c>
      <c r="D55" t="s">
        <v>267</v>
      </c>
      <c r="E55" t="s">
        <v>12</v>
      </c>
      <c r="F55" s="7">
        <v>35792</v>
      </c>
      <c r="G55" s="6">
        <f t="shared" ca="1" si="8"/>
        <v>20</v>
      </c>
      <c r="H55" s="6" t="str">
        <f t="shared" ca="1" si="9"/>
        <v>Senior</v>
      </c>
      <c r="I55" s="6">
        <v>3250</v>
      </c>
      <c r="J55" s="9">
        <f t="shared" si="10"/>
        <v>86</v>
      </c>
      <c r="K55" s="6" t="str">
        <f t="shared" ca="1" si="11"/>
        <v>OK</v>
      </c>
      <c r="L55" s="6">
        <v>750</v>
      </c>
      <c r="M55" s="8">
        <f t="shared" si="12"/>
        <v>50</v>
      </c>
      <c r="N55" s="6" t="str">
        <f t="shared" ca="1" si="13"/>
        <v>To be improved</v>
      </c>
      <c r="O55" s="8">
        <f t="shared" si="14"/>
        <v>68</v>
      </c>
      <c r="P55" s="6" t="str">
        <f t="shared" si="15"/>
        <v>Not accepted</v>
      </c>
    </row>
    <row r="56" spans="1:16" hidden="1" x14ac:dyDescent="0.3">
      <c r="A56" t="s">
        <v>253</v>
      </c>
      <c r="B56" t="s">
        <v>250</v>
      </c>
      <c r="C56">
        <v>6</v>
      </c>
      <c r="D56" t="s">
        <v>268</v>
      </c>
      <c r="E56" t="s">
        <v>12</v>
      </c>
      <c r="F56" s="7">
        <v>35798</v>
      </c>
      <c r="G56" s="6">
        <f t="shared" ca="1" si="8"/>
        <v>20</v>
      </c>
      <c r="H56" s="6" t="str">
        <f t="shared" ca="1" si="9"/>
        <v>Senior</v>
      </c>
      <c r="I56" s="6">
        <v>2396</v>
      </c>
      <c r="J56" s="9">
        <f t="shared" si="10"/>
        <v>63</v>
      </c>
      <c r="K56" s="6" t="str">
        <f t="shared" ca="1" si="11"/>
        <v>OK</v>
      </c>
      <c r="L56" s="6">
        <v>885</v>
      </c>
      <c r="M56" s="8">
        <f t="shared" si="12"/>
        <v>59</v>
      </c>
      <c r="N56" s="6" t="str">
        <f t="shared" ca="1" si="13"/>
        <v>To be improved</v>
      </c>
      <c r="O56" s="8">
        <f t="shared" si="14"/>
        <v>61</v>
      </c>
      <c r="P56" s="6" t="str">
        <f t="shared" si="15"/>
        <v>Not accepted</v>
      </c>
    </row>
    <row r="57" spans="1:16" hidden="1" x14ac:dyDescent="0.3">
      <c r="A57" s="6" t="s">
        <v>151</v>
      </c>
      <c r="B57" s="6" t="s">
        <v>3</v>
      </c>
      <c r="C57" s="6">
        <v>3</v>
      </c>
      <c r="D57" s="6" t="s">
        <v>1</v>
      </c>
      <c r="E57" s="6" t="s">
        <v>0</v>
      </c>
      <c r="F57" s="7">
        <v>34785</v>
      </c>
      <c r="G57" s="6">
        <f t="shared" ca="1" si="8"/>
        <v>23</v>
      </c>
      <c r="H57" s="6" t="str">
        <f t="shared" ca="1" si="9"/>
        <v>Senior</v>
      </c>
      <c r="I57" s="6">
        <v>1980</v>
      </c>
      <c r="J57" s="9">
        <f t="shared" si="10"/>
        <v>52</v>
      </c>
      <c r="K57" s="6" t="str">
        <f t="shared" ca="1" si="11"/>
        <v>To be improved</v>
      </c>
      <c r="L57" s="6">
        <v>1230</v>
      </c>
      <c r="M57" s="8">
        <f t="shared" si="12"/>
        <v>82</v>
      </c>
      <c r="N57" s="6" t="str">
        <f t="shared" ca="1" si="13"/>
        <v>OK</v>
      </c>
      <c r="O57" s="8">
        <f t="shared" si="14"/>
        <v>67</v>
      </c>
      <c r="P57" s="6" t="str">
        <f t="shared" si="15"/>
        <v>New test needed</v>
      </c>
    </row>
    <row r="58" spans="1:16" hidden="1" x14ac:dyDescent="0.3">
      <c r="A58" s="6" t="s">
        <v>150</v>
      </c>
      <c r="B58" s="6" t="s">
        <v>149</v>
      </c>
      <c r="C58" s="6">
        <v>3</v>
      </c>
      <c r="D58" s="6" t="s">
        <v>1</v>
      </c>
      <c r="E58" s="6" t="s">
        <v>0</v>
      </c>
      <c r="F58" s="7">
        <v>36133</v>
      </c>
      <c r="G58" s="6">
        <f t="shared" ca="1" si="8"/>
        <v>19</v>
      </c>
      <c r="H58" s="6" t="str">
        <f t="shared" ca="1" si="9"/>
        <v>Senior</v>
      </c>
      <c r="I58" s="6">
        <v>2372</v>
      </c>
      <c r="J58" s="9">
        <f t="shared" si="10"/>
        <v>62</v>
      </c>
      <c r="K58" s="6" t="str">
        <f t="shared" ca="1" si="11"/>
        <v>OK</v>
      </c>
      <c r="L58" s="6">
        <v>1248</v>
      </c>
      <c r="M58" s="8">
        <f t="shared" si="12"/>
        <v>83</v>
      </c>
      <c r="N58" s="6" t="str">
        <f t="shared" ca="1" si="13"/>
        <v>OK</v>
      </c>
      <c r="O58" s="8">
        <f t="shared" si="14"/>
        <v>72.5</v>
      </c>
      <c r="P58" s="6" t="str">
        <f t="shared" si="15"/>
        <v>Accepted</v>
      </c>
    </row>
    <row r="59" spans="1:16" hidden="1" x14ac:dyDescent="0.3">
      <c r="A59" s="6" t="s">
        <v>148</v>
      </c>
      <c r="B59" s="6" t="s">
        <v>147</v>
      </c>
      <c r="C59" s="6">
        <v>2</v>
      </c>
      <c r="D59" s="6" t="s">
        <v>8</v>
      </c>
      <c r="E59" s="6" t="s">
        <v>12</v>
      </c>
      <c r="F59" s="7">
        <v>34868</v>
      </c>
      <c r="G59" s="6">
        <f t="shared" ca="1" si="8"/>
        <v>23</v>
      </c>
      <c r="H59" s="6" t="str">
        <f t="shared" ca="1" si="9"/>
        <v>Senior</v>
      </c>
      <c r="I59" s="6">
        <v>3505</v>
      </c>
      <c r="J59" s="9">
        <f t="shared" si="10"/>
        <v>92</v>
      </c>
      <c r="K59" s="6" t="str">
        <f t="shared" ca="1" si="11"/>
        <v>OK</v>
      </c>
      <c r="L59" s="6">
        <v>711</v>
      </c>
      <c r="M59" s="8">
        <f t="shared" si="12"/>
        <v>47</v>
      </c>
      <c r="N59" s="6" t="str">
        <f t="shared" ca="1" si="13"/>
        <v>To be improved</v>
      </c>
      <c r="O59" s="8">
        <f t="shared" si="14"/>
        <v>69.5</v>
      </c>
      <c r="P59" s="6" t="str">
        <f t="shared" si="15"/>
        <v>Not accepted</v>
      </c>
    </row>
    <row r="60" spans="1:16" hidden="1" x14ac:dyDescent="0.3">
      <c r="A60" s="6" t="s">
        <v>146</v>
      </c>
      <c r="B60" s="6" t="s">
        <v>3</v>
      </c>
      <c r="C60" s="6">
        <v>3</v>
      </c>
      <c r="D60" s="6" t="s">
        <v>1</v>
      </c>
      <c r="E60" s="6" t="s">
        <v>0</v>
      </c>
      <c r="F60" s="7">
        <v>35299</v>
      </c>
      <c r="G60" s="6">
        <f t="shared" ca="1" si="8"/>
        <v>22</v>
      </c>
      <c r="H60" s="6" t="str">
        <f t="shared" ca="1" si="9"/>
        <v>Senior</v>
      </c>
      <c r="I60" s="6">
        <v>2412</v>
      </c>
      <c r="J60" s="9">
        <f t="shared" si="10"/>
        <v>63</v>
      </c>
      <c r="K60" s="6" t="str">
        <f t="shared" ca="1" si="11"/>
        <v>OK</v>
      </c>
      <c r="L60" s="6">
        <v>1430</v>
      </c>
      <c r="M60" s="8">
        <f t="shared" si="12"/>
        <v>95</v>
      </c>
      <c r="N60" s="6" t="str">
        <f t="shared" ca="1" si="13"/>
        <v>OK</v>
      </c>
      <c r="O60" s="8">
        <f t="shared" si="14"/>
        <v>79</v>
      </c>
      <c r="P60" s="6" t="str">
        <f t="shared" si="15"/>
        <v>Accepted</v>
      </c>
    </row>
    <row r="61" spans="1:16" hidden="1" x14ac:dyDescent="0.3">
      <c r="A61" s="6" t="s">
        <v>144</v>
      </c>
      <c r="B61" s="6" t="s">
        <v>145</v>
      </c>
      <c r="C61" s="6">
        <v>7</v>
      </c>
      <c r="D61" s="6" t="s">
        <v>20</v>
      </c>
      <c r="E61" s="6" t="s">
        <v>0</v>
      </c>
      <c r="F61" s="7">
        <v>36930</v>
      </c>
      <c r="G61" s="6">
        <f t="shared" ca="1" si="8"/>
        <v>17</v>
      </c>
      <c r="H61" s="6" t="str">
        <f t="shared" ca="1" si="9"/>
        <v>Junior</v>
      </c>
      <c r="I61" s="6">
        <v>3398</v>
      </c>
      <c r="J61" s="9">
        <f t="shared" si="10"/>
        <v>89</v>
      </c>
      <c r="K61" s="6" t="str">
        <f t="shared" ca="1" si="11"/>
        <v>High Potential</v>
      </c>
      <c r="L61" s="6">
        <v>1398</v>
      </c>
      <c r="M61" s="8">
        <f t="shared" si="12"/>
        <v>93</v>
      </c>
      <c r="N61" s="6" t="str">
        <f t="shared" ca="1" si="13"/>
        <v>High Potential</v>
      </c>
      <c r="O61" s="8">
        <f t="shared" si="14"/>
        <v>91</v>
      </c>
      <c r="P61" s="6" t="str">
        <f t="shared" si="15"/>
        <v>Accepted</v>
      </c>
    </row>
    <row r="62" spans="1:16" hidden="1" x14ac:dyDescent="0.3">
      <c r="A62" s="6" t="s">
        <v>144</v>
      </c>
      <c r="B62" s="6" t="s">
        <v>143</v>
      </c>
      <c r="C62" s="6">
        <v>7</v>
      </c>
      <c r="D62" s="6" t="s">
        <v>20</v>
      </c>
      <c r="E62" s="6" t="s">
        <v>0</v>
      </c>
      <c r="F62" s="7">
        <v>34752</v>
      </c>
      <c r="G62" s="6">
        <f t="shared" ca="1" si="8"/>
        <v>23</v>
      </c>
      <c r="H62" s="6" t="str">
        <f t="shared" ca="1" si="9"/>
        <v>Senior</v>
      </c>
      <c r="I62" s="6">
        <v>2097</v>
      </c>
      <c r="J62" s="9">
        <f t="shared" si="10"/>
        <v>55</v>
      </c>
      <c r="K62" s="6" t="str">
        <f t="shared" ca="1" si="11"/>
        <v>To be improved</v>
      </c>
      <c r="L62" s="6">
        <v>1200</v>
      </c>
      <c r="M62" s="8">
        <f t="shared" si="12"/>
        <v>80</v>
      </c>
      <c r="N62" s="6" t="str">
        <f t="shared" ca="1" si="13"/>
        <v>OK</v>
      </c>
      <c r="O62" s="8">
        <f t="shared" si="14"/>
        <v>67.5</v>
      </c>
      <c r="P62" s="6" t="str">
        <f t="shared" si="15"/>
        <v>New test needed</v>
      </c>
    </row>
    <row r="63" spans="1:16" hidden="1" x14ac:dyDescent="0.3">
      <c r="A63" s="6" t="s">
        <v>142</v>
      </c>
      <c r="B63" s="6" t="s">
        <v>141</v>
      </c>
      <c r="C63" s="6">
        <v>2</v>
      </c>
      <c r="D63" s="6" t="s">
        <v>8</v>
      </c>
      <c r="E63" s="6" t="s">
        <v>0</v>
      </c>
      <c r="F63" s="7">
        <v>36751</v>
      </c>
      <c r="G63" s="6">
        <f t="shared" ca="1" si="8"/>
        <v>18</v>
      </c>
      <c r="H63" s="6" t="str">
        <f t="shared" ca="1" si="9"/>
        <v>Senior</v>
      </c>
      <c r="I63" s="6">
        <v>2965</v>
      </c>
      <c r="J63" s="9">
        <f t="shared" si="10"/>
        <v>78</v>
      </c>
      <c r="K63" s="6" t="str">
        <f t="shared" ca="1" si="11"/>
        <v>OK</v>
      </c>
      <c r="L63" s="6">
        <v>1400</v>
      </c>
      <c r="M63" s="8">
        <f t="shared" si="12"/>
        <v>93</v>
      </c>
      <c r="N63" s="6" t="str">
        <f t="shared" ca="1" si="13"/>
        <v>OK</v>
      </c>
      <c r="O63" s="8">
        <f t="shared" si="14"/>
        <v>85.5</v>
      </c>
      <c r="P63" s="6" t="str">
        <f t="shared" si="15"/>
        <v>Accepted</v>
      </c>
    </row>
    <row r="64" spans="1:16" hidden="1" x14ac:dyDescent="0.3">
      <c r="A64" s="6" t="s">
        <v>140</v>
      </c>
      <c r="B64" s="6" t="s">
        <v>139</v>
      </c>
      <c r="C64" s="6">
        <v>6</v>
      </c>
      <c r="D64" s="6" t="s">
        <v>268</v>
      </c>
      <c r="E64" s="6" t="s">
        <v>0</v>
      </c>
      <c r="F64" s="7">
        <v>35297</v>
      </c>
      <c r="G64" s="6">
        <f t="shared" ca="1" si="8"/>
        <v>22</v>
      </c>
      <c r="H64" s="6" t="str">
        <f t="shared" ca="1" si="9"/>
        <v>Senior</v>
      </c>
      <c r="I64" s="6">
        <v>2876</v>
      </c>
      <c r="J64" s="9">
        <f t="shared" si="10"/>
        <v>76</v>
      </c>
      <c r="K64" s="6" t="str">
        <f t="shared" ca="1" si="11"/>
        <v>OK</v>
      </c>
      <c r="L64" s="6">
        <v>870</v>
      </c>
      <c r="M64" s="8">
        <f t="shared" si="12"/>
        <v>58</v>
      </c>
      <c r="N64" s="6" t="str">
        <f t="shared" ca="1" si="13"/>
        <v>To be improved</v>
      </c>
      <c r="O64" s="8">
        <f t="shared" si="14"/>
        <v>67</v>
      </c>
      <c r="P64" s="6" t="str">
        <f t="shared" si="15"/>
        <v>Not accepted</v>
      </c>
    </row>
    <row r="65" spans="1:16" hidden="1" x14ac:dyDescent="0.3">
      <c r="A65" t="s">
        <v>254</v>
      </c>
      <c r="B65" t="s">
        <v>130</v>
      </c>
      <c r="C65">
        <v>6</v>
      </c>
      <c r="D65" t="s">
        <v>268</v>
      </c>
      <c r="E65" t="s">
        <v>12</v>
      </c>
      <c r="F65" s="7">
        <v>34349</v>
      </c>
      <c r="G65" s="6">
        <f t="shared" ca="1" si="8"/>
        <v>24</v>
      </c>
      <c r="H65" s="6" t="str">
        <f t="shared" ca="1" si="9"/>
        <v>Senior</v>
      </c>
      <c r="I65" s="6">
        <v>2512</v>
      </c>
      <c r="J65" s="9">
        <f t="shared" si="10"/>
        <v>66</v>
      </c>
      <c r="K65" s="6" t="str">
        <f t="shared" ca="1" si="11"/>
        <v>OK</v>
      </c>
      <c r="L65" s="6">
        <v>1167</v>
      </c>
      <c r="M65" s="8">
        <f t="shared" si="12"/>
        <v>78</v>
      </c>
      <c r="N65" s="6" t="str">
        <f t="shared" ca="1" si="13"/>
        <v>OK</v>
      </c>
      <c r="O65" s="8">
        <f t="shared" si="14"/>
        <v>72</v>
      </c>
      <c r="P65" s="6" t="str">
        <f t="shared" si="15"/>
        <v>Accepted</v>
      </c>
    </row>
    <row r="66" spans="1:16" hidden="1" x14ac:dyDescent="0.3">
      <c r="A66" s="6" t="s">
        <v>137</v>
      </c>
      <c r="B66" s="6" t="s">
        <v>136</v>
      </c>
      <c r="C66" s="6">
        <v>2</v>
      </c>
      <c r="D66" s="6" t="s">
        <v>8</v>
      </c>
      <c r="E66" s="6" t="s">
        <v>12</v>
      </c>
      <c r="F66" s="7">
        <v>36622</v>
      </c>
      <c r="G66" s="6">
        <f t="shared" ca="1" si="8"/>
        <v>18</v>
      </c>
      <c r="H66" s="6" t="str">
        <f t="shared" ca="1" si="9"/>
        <v>Senior</v>
      </c>
      <c r="I66" s="6">
        <v>1941</v>
      </c>
      <c r="J66" s="9">
        <f t="shared" si="10"/>
        <v>51</v>
      </c>
      <c r="K66" s="6" t="str">
        <f t="shared" ca="1" si="11"/>
        <v>To be improved</v>
      </c>
      <c r="L66" s="6">
        <v>920</v>
      </c>
      <c r="M66" s="8">
        <f t="shared" si="12"/>
        <v>61</v>
      </c>
      <c r="N66" s="6" t="str">
        <f t="shared" ca="1" si="13"/>
        <v>OK</v>
      </c>
      <c r="O66" s="8">
        <f t="shared" si="14"/>
        <v>56</v>
      </c>
      <c r="P66" s="6" t="str">
        <f t="shared" si="15"/>
        <v>New test needed</v>
      </c>
    </row>
    <row r="67" spans="1:16" hidden="1" x14ac:dyDescent="0.3">
      <c r="A67" s="6" t="s">
        <v>135</v>
      </c>
      <c r="B67" s="6" t="s">
        <v>134</v>
      </c>
      <c r="C67" s="6">
        <v>8</v>
      </c>
      <c r="D67" s="6" t="s">
        <v>29</v>
      </c>
      <c r="E67" s="6" t="s">
        <v>0</v>
      </c>
      <c r="F67" s="7">
        <v>34892</v>
      </c>
      <c r="G67" s="6">
        <f t="shared" ca="1" si="8"/>
        <v>23</v>
      </c>
      <c r="H67" s="6" t="str">
        <f t="shared" ca="1" si="9"/>
        <v>Senior</v>
      </c>
      <c r="I67" s="6">
        <v>3063</v>
      </c>
      <c r="J67" s="9">
        <f t="shared" si="10"/>
        <v>81</v>
      </c>
      <c r="K67" s="6" t="str">
        <f t="shared" ca="1" si="11"/>
        <v>OK</v>
      </c>
      <c r="L67" s="6">
        <v>1063</v>
      </c>
      <c r="M67" s="8">
        <f t="shared" si="12"/>
        <v>71</v>
      </c>
      <c r="N67" s="6" t="str">
        <f t="shared" ca="1" si="13"/>
        <v>OK</v>
      </c>
      <c r="O67" s="8">
        <f t="shared" si="14"/>
        <v>76</v>
      </c>
      <c r="P67" s="6" t="str">
        <f t="shared" si="15"/>
        <v>Accepted</v>
      </c>
    </row>
    <row r="68" spans="1:16" hidden="1" x14ac:dyDescent="0.3">
      <c r="A68" s="6" t="s">
        <v>133</v>
      </c>
      <c r="B68" s="6" t="s">
        <v>132</v>
      </c>
      <c r="C68" s="6">
        <v>9</v>
      </c>
      <c r="D68" s="6" t="s">
        <v>53</v>
      </c>
      <c r="E68" s="6" t="s">
        <v>0</v>
      </c>
      <c r="F68" s="7">
        <v>34433</v>
      </c>
      <c r="G68" s="6">
        <f t="shared" ref="G68:G97" ca="1" si="16">DATEDIF(F68,TODAY(),"y")</f>
        <v>24</v>
      </c>
      <c r="H68" s="6" t="str">
        <f t="shared" ref="H68:H97" ca="1" si="17">IF(G68&lt;18,"Junior","Senior")</f>
        <v>Senior</v>
      </c>
      <c r="I68" s="6">
        <v>1972</v>
      </c>
      <c r="J68" s="9">
        <f t="shared" ref="J68:J97" si="18">ROUND(I68/38,0)</f>
        <v>52</v>
      </c>
      <c r="K68" s="6" t="str">
        <f t="shared" ref="K68:K97" ca="1" si="19">IF(AND(J68&gt;=80,H68="Junior"),"High Potential",IF(AND(J68&gt;=60,H68="Senior"),"OK",IF(J68&gt;=60,"More training needed","To be improved")))</f>
        <v>To be improved</v>
      </c>
      <c r="L68" s="6">
        <v>644</v>
      </c>
      <c r="M68" s="8">
        <f t="shared" ref="M68:M97" si="20">ROUND(L68/15,0)</f>
        <v>43</v>
      </c>
      <c r="N68" s="6" t="str">
        <f t="shared" ref="N68:N97" ca="1" si="21">IF(AND(M68&gt;=80,H68="Junior"),"High Potential",IF(AND(M68&gt;=60,H68="Senior"),"OK",IF(M68&gt;=60,"More training needed","To be improved")))</f>
        <v>To be improved</v>
      </c>
      <c r="O68" s="8">
        <f t="shared" ref="O68:O97" si="22">(M68+J68)/2</f>
        <v>47.5</v>
      </c>
      <c r="P68" s="6" t="str">
        <f t="shared" ref="P68:P97" si="23">IF(AND(J68&gt;=60,M68&gt;=60),"Accepted",IF(M68&gt;J68,"New test needed","Not accepted"))</f>
        <v>Not accepted</v>
      </c>
    </row>
    <row r="69" spans="1:16" hidden="1" x14ac:dyDescent="0.3">
      <c r="A69" s="6" t="s">
        <v>131</v>
      </c>
      <c r="B69" s="6" t="s">
        <v>130</v>
      </c>
      <c r="C69" s="6">
        <v>1</v>
      </c>
      <c r="D69" s="6" t="s">
        <v>266</v>
      </c>
      <c r="E69" s="6" t="s">
        <v>12</v>
      </c>
      <c r="F69" s="7">
        <v>36261</v>
      </c>
      <c r="G69" s="6">
        <f t="shared" ca="1" si="16"/>
        <v>19</v>
      </c>
      <c r="H69" s="6" t="str">
        <f t="shared" ca="1" si="17"/>
        <v>Senior</v>
      </c>
      <c r="I69" s="6">
        <v>2749</v>
      </c>
      <c r="J69" s="9">
        <f t="shared" si="18"/>
        <v>72</v>
      </c>
      <c r="K69" s="6" t="str">
        <f t="shared" ca="1" si="19"/>
        <v>OK</v>
      </c>
      <c r="L69" s="6">
        <v>1114</v>
      </c>
      <c r="M69" s="8">
        <f t="shared" si="20"/>
        <v>74</v>
      </c>
      <c r="N69" s="6" t="str">
        <f t="shared" ca="1" si="21"/>
        <v>OK</v>
      </c>
      <c r="O69" s="8">
        <f t="shared" si="22"/>
        <v>73</v>
      </c>
      <c r="P69" s="6" t="str">
        <f t="shared" si="23"/>
        <v>Accepted</v>
      </c>
    </row>
    <row r="70" spans="1:16" hidden="1" x14ac:dyDescent="0.3">
      <c r="A70" s="6" t="s">
        <v>129</v>
      </c>
      <c r="B70" s="6" t="s">
        <v>128</v>
      </c>
      <c r="C70" s="6">
        <v>9</v>
      </c>
      <c r="D70" s="6" t="s">
        <v>53</v>
      </c>
      <c r="E70" s="6" t="s">
        <v>0</v>
      </c>
      <c r="F70" s="7">
        <v>34899</v>
      </c>
      <c r="G70" s="6">
        <f t="shared" ca="1" si="16"/>
        <v>23</v>
      </c>
      <c r="H70" s="6" t="str">
        <f t="shared" ca="1" si="17"/>
        <v>Senior</v>
      </c>
      <c r="I70" s="6">
        <v>3121</v>
      </c>
      <c r="J70" s="9">
        <f t="shared" si="18"/>
        <v>82</v>
      </c>
      <c r="K70" s="6" t="str">
        <f t="shared" ca="1" si="19"/>
        <v>OK</v>
      </c>
      <c r="L70" s="6">
        <v>1121</v>
      </c>
      <c r="M70" s="8">
        <f t="shared" si="20"/>
        <v>75</v>
      </c>
      <c r="N70" s="6" t="str">
        <f t="shared" ca="1" si="21"/>
        <v>OK</v>
      </c>
      <c r="O70" s="8">
        <f t="shared" si="22"/>
        <v>78.5</v>
      </c>
      <c r="P70" s="6" t="str">
        <f t="shared" si="23"/>
        <v>Accepted</v>
      </c>
    </row>
    <row r="71" spans="1:16" hidden="1" x14ac:dyDescent="0.3">
      <c r="A71" s="6" t="s">
        <v>127</v>
      </c>
      <c r="B71" s="6" t="s">
        <v>117</v>
      </c>
      <c r="C71" s="6">
        <v>2</v>
      </c>
      <c r="D71" s="6" t="s">
        <v>8</v>
      </c>
      <c r="E71" s="6" t="s">
        <v>0</v>
      </c>
      <c r="F71" s="7">
        <v>35599</v>
      </c>
      <c r="G71" s="6">
        <f t="shared" ca="1" si="16"/>
        <v>21</v>
      </c>
      <c r="H71" s="6" t="str">
        <f t="shared" ca="1" si="17"/>
        <v>Senior</v>
      </c>
      <c r="I71" s="6">
        <v>2674</v>
      </c>
      <c r="J71" s="9">
        <f t="shared" si="18"/>
        <v>70</v>
      </c>
      <c r="K71" s="6" t="str">
        <f t="shared" ca="1" si="19"/>
        <v>OK</v>
      </c>
      <c r="L71" s="6">
        <v>493</v>
      </c>
      <c r="M71" s="8">
        <f t="shared" si="20"/>
        <v>33</v>
      </c>
      <c r="N71" s="6" t="str">
        <f t="shared" ca="1" si="21"/>
        <v>To be improved</v>
      </c>
      <c r="O71" s="8">
        <f t="shared" si="22"/>
        <v>51.5</v>
      </c>
      <c r="P71" s="6" t="str">
        <f t="shared" si="23"/>
        <v>Not accepted</v>
      </c>
    </row>
    <row r="72" spans="1:16" hidden="1" x14ac:dyDescent="0.3">
      <c r="A72" s="6" t="s">
        <v>126</v>
      </c>
      <c r="B72" s="6" t="s">
        <v>125</v>
      </c>
      <c r="C72" s="6">
        <v>8</v>
      </c>
      <c r="D72" s="6" t="s">
        <v>29</v>
      </c>
      <c r="E72" s="6" t="s">
        <v>0</v>
      </c>
      <c r="F72" s="7">
        <v>34394</v>
      </c>
      <c r="G72" s="6">
        <f t="shared" ca="1" si="16"/>
        <v>24</v>
      </c>
      <c r="H72" s="6" t="str">
        <f t="shared" ca="1" si="17"/>
        <v>Senior</v>
      </c>
      <c r="I72" s="6">
        <v>3251</v>
      </c>
      <c r="J72" s="9">
        <f t="shared" si="18"/>
        <v>86</v>
      </c>
      <c r="K72" s="6" t="str">
        <f t="shared" ca="1" si="19"/>
        <v>OK</v>
      </c>
      <c r="L72" s="6">
        <v>1251</v>
      </c>
      <c r="M72" s="8">
        <f t="shared" si="20"/>
        <v>83</v>
      </c>
      <c r="N72" s="6" t="str">
        <f t="shared" ca="1" si="21"/>
        <v>OK</v>
      </c>
      <c r="O72" s="8">
        <f t="shared" si="22"/>
        <v>84.5</v>
      </c>
      <c r="P72" s="6" t="str">
        <f t="shared" si="23"/>
        <v>Accepted</v>
      </c>
    </row>
    <row r="73" spans="1:16" hidden="1" x14ac:dyDescent="0.3">
      <c r="A73" s="6" t="s">
        <v>124</v>
      </c>
      <c r="B73" s="6" t="s">
        <v>94</v>
      </c>
      <c r="C73" s="6">
        <v>9</v>
      </c>
      <c r="D73" s="6" t="s">
        <v>53</v>
      </c>
      <c r="E73" s="6" t="s">
        <v>0</v>
      </c>
      <c r="F73" s="7">
        <v>34691</v>
      </c>
      <c r="G73" s="6">
        <f t="shared" ca="1" si="16"/>
        <v>23</v>
      </c>
      <c r="H73" s="6" t="str">
        <f t="shared" ca="1" si="17"/>
        <v>Senior</v>
      </c>
      <c r="I73" s="6">
        <v>2536</v>
      </c>
      <c r="J73" s="9">
        <f t="shared" si="18"/>
        <v>67</v>
      </c>
      <c r="K73" s="6" t="str">
        <f t="shared" ca="1" si="19"/>
        <v>OK</v>
      </c>
      <c r="L73" s="6">
        <v>536</v>
      </c>
      <c r="M73" s="8">
        <f t="shared" si="20"/>
        <v>36</v>
      </c>
      <c r="N73" s="6" t="str">
        <f t="shared" ca="1" si="21"/>
        <v>To be improved</v>
      </c>
      <c r="O73" s="8">
        <f t="shared" si="22"/>
        <v>51.5</v>
      </c>
      <c r="P73" s="6" t="str">
        <f t="shared" si="23"/>
        <v>Not accepted</v>
      </c>
    </row>
    <row r="74" spans="1:16" hidden="1" x14ac:dyDescent="0.3">
      <c r="A74" s="6" t="s">
        <v>122</v>
      </c>
      <c r="B74" s="6" t="s">
        <v>123</v>
      </c>
      <c r="C74" s="6">
        <v>4</v>
      </c>
      <c r="D74" s="6" t="s">
        <v>72</v>
      </c>
      <c r="E74" s="6" t="s">
        <v>0</v>
      </c>
      <c r="F74" s="7">
        <v>36450</v>
      </c>
      <c r="G74" s="6">
        <f t="shared" ca="1" si="16"/>
        <v>19</v>
      </c>
      <c r="H74" s="6" t="str">
        <f t="shared" ca="1" si="17"/>
        <v>Senior</v>
      </c>
      <c r="I74" s="6">
        <v>2964</v>
      </c>
      <c r="J74" s="9">
        <f t="shared" si="18"/>
        <v>78</v>
      </c>
      <c r="K74" s="6" t="str">
        <f t="shared" ca="1" si="19"/>
        <v>OK</v>
      </c>
      <c r="L74" s="6">
        <v>964</v>
      </c>
      <c r="M74" s="8">
        <f t="shared" si="20"/>
        <v>64</v>
      </c>
      <c r="N74" s="6" t="str">
        <f t="shared" ca="1" si="21"/>
        <v>OK</v>
      </c>
      <c r="O74" s="8">
        <f t="shared" si="22"/>
        <v>71</v>
      </c>
      <c r="P74" s="6" t="str">
        <f t="shared" si="23"/>
        <v>Accepted</v>
      </c>
    </row>
    <row r="75" spans="1:16" hidden="1" x14ac:dyDescent="0.3">
      <c r="A75" s="6" t="s">
        <v>122</v>
      </c>
      <c r="B75" s="6" t="s">
        <v>121</v>
      </c>
      <c r="C75" s="6">
        <v>4</v>
      </c>
      <c r="D75" s="6" t="s">
        <v>72</v>
      </c>
      <c r="E75" s="6" t="s">
        <v>0</v>
      </c>
      <c r="F75" s="7">
        <v>36594</v>
      </c>
      <c r="G75" s="6">
        <f t="shared" ca="1" si="16"/>
        <v>18</v>
      </c>
      <c r="H75" s="6" t="str">
        <f t="shared" ca="1" si="17"/>
        <v>Senior</v>
      </c>
      <c r="I75" s="6">
        <v>2524</v>
      </c>
      <c r="J75" s="9">
        <f t="shared" si="18"/>
        <v>66</v>
      </c>
      <c r="K75" s="6" t="str">
        <f t="shared" ca="1" si="19"/>
        <v>OK</v>
      </c>
      <c r="L75" s="6">
        <v>524</v>
      </c>
      <c r="M75" s="8">
        <f t="shared" si="20"/>
        <v>35</v>
      </c>
      <c r="N75" s="6" t="str">
        <f t="shared" ca="1" si="21"/>
        <v>To be improved</v>
      </c>
      <c r="O75" s="8">
        <f t="shared" si="22"/>
        <v>50.5</v>
      </c>
      <c r="P75" s="6" t="str">
        <f t="shared" si="23"/>
        <v>Not accepted</v>
      </c>
    </row>
    <row r="76" spans="1:16" hidden="1" x14ac:dyDescent="0.3">
      <c r="A76" s="6" t="s">
        <v>120</v>
      </c>
      <c r="B76" s="6" t="s">
        <v>6</v>
      </c>
      <c r="C76" s="6">
        <v>1</v>
      </c>
      <c r="D76" s="6" t="s">
        <v>265</v>
      </c>
      <c r="E76" s="6" t="s">
        <v>0</v>
      </c>
      <c r="F76" s="7">
        <v>37111</v>
      </c>
      <c r="G76" s="6">
        <f t="shared" ca="1" si="16"/>
        <v>17</v>
      </c>
      <c r="H76" s="6" t="str">
        <f t="shared" ca="1" si="17"/>
        <v>Junior</v>
      </c>
      <c r="I76" s="6">
        <v>2941</v>
      </c>
      <c r="J76" s="9">
        <f t="shared" si="18"/>
        <v>77</v>
      </c>
      <c r="K76" s="6" t="str">
        <f t="shared" ca="1" si="19"/>
        <v>More training needed</v>
      </c>
      <c r="L76" s="6">
        <v>941</v>
      </c>
      <c r="M76" s="8">
        <f t="shared" si="20"/>
        <v>63</v>
      </c>
      <c r="N76" s="6" t="str">
        <f t="shared" ca="1" si="21"/>
        <v>More training needed</v>
      </c>
      <c r="O76" s="8">
        <f t="shared" si="22"/>
        <v>70</v>
      </c>
      <c r="P76" s="6" t="str">
        <f t="shared" si="23"/>
        <v>Accepted</v>
      </c>
    </row>
    <row r="77" spans="1:16" hidden="1" x14ac:dyDescent="0.3">
      <c r="A77" s="6" t="s">
        <v>119</v>
      </c>
      <c r="B77" s="6" t="s">
        <v>60</v>
      </c>
      <c r="C77" s="6">
        <v>3</v>
      </c>
      <c r="D77" s="6" t="s">
        <v>1</v>
      </c>
      <c r="E77" s="6" t="s">
        <v>12</v>
      </c>
      <c r="F77" s="7">
        <v>35983</v>
      </c>
      <c r="G77" s="6">
        <f t="shared" ca="1" si="16"/>
        <v>20</v>
      </c>
      <c r="H77" s="6" t="str">
        <f t="shared" ca="1" si="17"/>
        <v>Senior</v>
      </c>
      <c r="I77" s="6">
        <v>2837</v>
      </c>
      <c r="J77" s="9">
        <f t="shared" si="18"/>
        <v>75</v>
      </c>
      <c r="K77" s="6" t="str">
        <f t="shared" ca="1" si="19"/>
        <v>OK</v>
      </c>
      <c r="L77" s="6">
        <v>914</v>
      </c>
      <c r="M77" s="8">
        <f t="shared" si="20"/>
        <v>61</v>
      </c>
      <c r="N77" s="6" t="str">
        <f t="shared" ca="1" si="21"/>
        <v>OK</v>
      </c>
      <c r="O77" s="8">
        <f t="shared" si="22"/>
        <v>68</v>
      </c>
      <c r="P77" s="6" t="str">
        <f t="shared" si="23"/>
        <v>Accepted</v>
      </c>
    </row>
    <row r="78" spans="1:16" hidden="1" x14ac:dyDescent="0.3">
      <c r="A78" s="6" t="s">
        <v>118</v>
      </c>
      <c r="B78" s="6" t="s">
        <v>117</v>
      </c>
      <c r="C78" s="6">
        <v>3</v>
      </c>
      <c r="D78" s="6" t="s">
        <v>1</v>
      </c>
      <c r="E78" s="6" t="s">
        <v>0</v>
      </c>
      <c r="F78" s="7">
        <v>35289</v>
      </c>
      <c r="G78" s="6">
        <f t="shared" ca="1" si="16"/>
        <v>22</v>
      </c>
      <c r="H78" s="6" t="str">
        <f t="shared" ca="1" si="17"/>
        <v>Senior</v>
      </c>
      <c r="I78" s="6">
        <v>2625</v>
      </c>
      <c r="J78" s="9">
        <f t="shared" si="18"/>
        <v>69</v>
      </c>
      <c r="K78" s="6" t="str">
        <f t="shared" ca="1" si="19"/>
        <v>OK</v>
      </c>
      <c r="L78" s="6">
        <v>882</v>
      </c>
      <c r="M78" s="8">
        <f t="shared" si="20"/>
        <v>59</v>
      </c>
      <c r="N78" s="6" t="str">
        <f t="shared" ca="1" si="21"/>
        <v>To be improved</v>
      </c>
      <c r="O78" s="8">
        <f t="shared" si="22"/>
        <v>64</v>
      </c>
      <c r="P78" s="6" t="str">
        <f t="shared" si="23"/>
        <v>Not accepted</v>
      </c>
    </row>
    <row r="79" spans="1:16" hidden="1" x14ac:dyDescent="0.3">
      <c r="A79" t="s">
        <v>256</v>
      </c>
      <c r="B79" t="s">
        <v>6</v>
      </c>
      <c r="C79">
        <v>6</v>
      </c>
      <c r="D79" t="s">
        <v>267</v>
      </c>
      <c r="E79" t="s">
        <v>0</v>
      </c>
      <c r="F79" s="7">
        <v>36977</v>
      </c>
      <c r="G79" s="6">
        <f t="shared" ca="1" si="16"/>
        <v>17</v>
      </c>
      <c r="H79" s="6" t="str">
        <f t="shared" ca="1" si="17"/>
        <v>Junior</v>
      </c>
      <c r="I79" s="6">
        <v>3208</v>
      </c>
      <c r="J79" s="9">
        <f t="shared" si="18"/>
        <v>84</v>
      </c>
      <c r="K79" s="6" t="str">
        <f t="shared" ca="1" si="19"/>
        <v>High Potential</v>
      </c>
      <c r="L79" s="6">
        <v>512</v>
      </c>
      <c r="M79" s="8">
        <f t="shared" si="20"/>
        <v>34</v>
      </c>
      <c r="N79" s="6" t="str">
        <f t="shared" ca="1" si="21"/>
        <v>To be improved</v>
      </c>
      <c r="O79" s="8">
        <f t="shared" si="22"/>
        <v>59</v>
      </c>
      <c r="P79" s="6" t="str">
        <f t="shared" si="23"/>
        <v>Not accepted</v>
      </c>
    </row>
    <row r="80" spans="1:16" hidden="1" x14ac:dyDescent="0.3">
      <c r="A80" s="6" t="s">
        <v>116</v>
      </c>
      <c r="B80" s="6" t="s">
        <v>258</v>
      </c>
      <c r="C80" s="6">
        <v>1</v>
      </c>
      <c r="D80" s="6" t="s">
        <v>266</v>
      </c>
      <c r="E80" s="6" t="s">
        <v>12</v>
      </c>
      <c r="F80" s="7">
        <v>35412</v>
      </c>
      <c r="G80" s="6">
        <f t="shared" ca="1" si="16"/>
        <v>21</v>
      </c>
      <c r="H80" s="6" t="str">
        <f t="shared" ca="1" si="17"/>
        <v>Senior</v>
      </c>
      <c r="I80" s="6">
        <v>2165</v>
      </c>
      <c r="J80" s="9">
        <f t="shared" si="18"/>
        <v>57</v>
      </c>
      <c r="K80" s="6" t="str">
        <f t="shared" ca="1" si="19"/>
        <v>To be improved</v>
      </c>
      <c r="L80" s="6">
        <v>670</v>
      </c>
      <c r="M80" s="8">
        <f t="shared" si="20"/>
        <v>45</v>
      </c>
      <c r="N80" s="6" t="str">
        <f t="shared" ca="1" si="21"/>
        <v>To be improved</v>
      </c>
      <c r="O80" s="8">
        <f t="shared" si="22"/>
        <v>51</v>
      </c>
      <c r="P80" s="6" t="str">
        <f t="shared" si="23"/>
        <v>Not accepted</v>
      </c>
    </row>
    <row r="81" spans="1:16" hidden="1" x14ac:dyDescent="0.3">
      <c r="A81" s="6" t="s">
        <v>115</v>
      </c>
      <c r="B81" s="6" t="s">
        <v>114</v>
      </c>
      <c r="C81" s="6">
        <v>2</v>
      </c>
      <c r="D81" s="6" t="s">
        <v>8</v>
      </c>
      <c r="E81" s="6" t="s">
        <v>0</v>
      </c>
      <c r="F81" s="7">
        <v>36902</v>
      </c>
      <c r="G81" s="6">
        <f t="shared" ca="1" si="16"/>
        <v>17</v>
      </c>
      <c r="H81" s="6" t="str">
        <f t="shared" ca="1" si="17"/>
        <v>Junior</v>
      </c>
      <c r="I81" s="6">
        <v>2853</v>
      </c>
      <c r="J81" s="9">
        <f t="shared" si="18"/>
        <v>75</v>
      </c>
      <c r="K81" s="6" t="str">
        <f t="shared" ca="1" si="19"/>
        <v>More training needed</v>
      </c>
      <c r="L81" s="6">
        <v>853</v>
      </c>
      <c r="M81" s="8">
        <f t="shared" si="20"/>
        <v>57</v>
      </c>
      <c r="N81" s="6" t="str">
        <f t="shared" ca="1" si="21"/>
        <v>To be improved</v>
      </c>
      <c r="O81" s="8">
        <f t="shared" si="22"/>
        <v>66</v>
      </c>
      <c r="P81" s="6" t="str">
        <f t="shared" si="23"/>
        <v>Not accepted</v>
      </c>
    </row>
    <row r="82" spans="1:16" hidden="1" x14ac:dyDescent="0.3">
      <c r="A82" s="6" t="s">
        <v>113</v>
      </c>
      <c r="B82" s="6" t="s">
        <v>112</v>
      </c>
      <c r="C82" s="6">
        <v>3</v>
      </c>
      <c r="D82" s="6" t="s">
        <v>1</v>
      </c>
      <c r="E82" s="6" t="s">
        <v>0</v>
      </c>
      <c r="F82" s="7">
        <v>34603</v>
      </c>
      <c r="G82" s="6">
        <f t="shared" ca="1" si="16"/>
        <v>24</v>
      </c>
      <c r="H82" s="6" t="str">
        <f t="shared" ca="1" si="17"/>
        <v>Senior</v>
      </c>
      <c r="I82" s="6">
        <v>3554</v>
      </c>
      <c r="J82" s="9">
        <f t="shared" si="18"/>
        <v>94</v>
      </c>
      <c r="K82" s="6" t="str">
        <f t="shared" ca="1" si="19"/>
        <v>OK</v>
      </c>
      <c r="L82" s="6">
        <v>950</v>
      </c>
      <c r="M82" s="8">
        <f t="shared" si="20"/>
        <v>63</v>
      </c>
      <c r="N82" s="6" t="str">
        <f t="shared" ca="1" si="21"/>
        <v>OK</v>
      </c>
      <c r="O82" s="8">
        <f t="shared" si="22"/>
        <v>78.5</v>
      </c>
      <c r="P82" s="6" t="str">
        <f t="shared" si="23"/>
        <v>Accepted</v>
      </c>
    </row>
    <row r="83" spans="1:16" hidden="1" x14ac:dyDescent="0.3">
      <c r="A83" s="6" t="s">
        <v>111</v>
      </c>
      <c r="B83" s="6" t="s">
        <v>38</v>
      </c>
      <c r="C83" s="6">
        <v>3</v>
      </c>
      <c r="D83" s="6" t="s">
        <v>1</v>
      </c>
      <c r="E83" s="6" t="s">
        <v>0</v>
      </c>
      <c r="F83" s="7">
        <v>36806</v>
      </c>
      <c r="G83" s="6">
        <f t="shared" ca="1" si="16"/>
        <v>18</v>
      </c>
      <c r="H83" s="6" t="str">
        <f t="shared" ca="1" si="17"/>
        <v>Senior</v>
      </c>
      <c r="I83" s="6">
        <v>2524</v>
      </c>
      <c r="J83" s="9">
        <f t="shared" si="18"/>
        <v>66</v>
      </c>
      <c r="K83" s="6" t="str">
        <f t="shared" ca="1" si="19"/>
        <v>OK</v>
      </c>
      <c r="L83" s="6">
        <v>524</v>
      </c>
      <c r="M83" s="8">
        <f t="shared" si="20"/>
        <v>35</v>
      </c>
      <c r="N83" s="6" t="str">
        <f t="shared" ca="1" si="21"/>
        <v>To be improved</v>
      </c>
      <c r="O83" s="8">
        <f t="shared" si="22"/>
        <v>50.5</v>
      </c>
      <c r="P83" s="6" t="str">
        <f t="shared" si="23"/>
        <v>Not accepted</v>
      </c>
    </row>
    <row r="84" spans="1:16" hidden="1" x14ac:dyDescent="0.3">
      <c r="A84" s="6" t="s">
        <v>110</v>
      </c>
      <c r="B84" s="6" t="s">
        <v>109</v>
      </c>
      <c r="C84" s="6">
        <v>9</v>
      </c>
      <c r="D84" s="6" t="s">
        <v>53</v>
      </c>
      <c r="E84" s="6" t="s">
        <v>12</v>
      </c>
      <c r="F84" s="7">
        <v>35786</v>
      </c>
      <c r="G84" s="6">
        <f t="shared" ca="1" si="16"/>
        <v>20</v>
      </c>
      <c r="H84" s="6" t="str">
        <f t="shared" ca="1" si="17"/>
        <v>Senior</v>
      </c>
      <c r="I84" s="6">
        <v>3421</v>
      </c>
      <c r="J84" s="9">
        <f t="shared" si="18"/>
        <v>90</v>
      </c>
      <c r="K84" s="6" t="str">
        <f t="shared" ca="1" si="19"/>
        <v>OK</v>
      </c>
      <c r="L84" s="6">
        <v>1421</v>
      </c>
      <c r="M84" s="8">
        <f t="shared" si="20"/>
        <v>95</v>
      </c>
      <c r="N84" s="6" t="str">
        <f t="shared" ca="1" si="21"/>
        <v>OK</v>
      </c>
      <c r="O84" s="8">
        <f t="shared" si="22"/>
        <v>92.5</v>
      </c>
      <c r="P84" s="6" t="str">
        <f t="shared" si="23"/>
        <v>Accepted</v>
      </c>
    </row>
    <row r="85" spans="1:16" hidden="1" x14ac:dyDescent="0.3">
      <c r="A85" s="6" t="s">
        <v>108</v>
      </c>
      <c r="B85" s="6" t="s">
        <v>99</v>
      </c>
      <c r="C85" s="6">
        <v>2</v>
      </c>
      <c r="D85" s="6" t="s">
        <v>8</v>
      </c>
      <c r="E85" s="6" t="s">
        <v>12</v>
      </c>
      <c r="F85" s="7">
        <v>35309</v>
      </c>
      <c r="G85" s="6">
        <f t="shared" ca="1" si="16"/>
        <v>22</v>
      </c>
      <c r="H85" s="6" t="str">
        <f t="shared" ca="1" si="17"/>
        <v>Senior</v>
      </c>
      <c r="I85" s="6">
        <v>2799</v>
      </c>
      <c r="J85" s="9">
        <f t="shared" si="18"/>
        <v>74</v>
      </c>
      <c r="K85" s="6" t="str">
        <f t="shared" ca="1" si="19"/>
        <v>OK</v>
      </c>
      <c r="L85" s="6">
        <v>865</v>
      </c>
      <c r="M85" s="8">
        <f t="shared" si="20"/>
        <v>58</v>
      </c>
      <c r="N85" s="6" t="str">
        <f t="shared" ca="1" si="21"/>
        <v>To be improved</v>
      </c>
      <c r="O85" s="8">
        <f t="shared" si="22"/>
        <v>66</v>
      </c>
      <c r="P85" s="6" t="str">
        <f t="shared" si="23"/>
        <v>Not accepted</v>
      </c>
    </row>
    <row r="86" spans="1:16" hidden="1" x14ac:dyDescent="0.3">
      <c r="A86" s="6" t="s">
        <v>107</v>
      </c>
      <c r="B86" s="6" t="s">
        <v>106</v>
      </c>
      <c r="C86" s="6">
        <v>4</v>
      </c>
      <c r="D86" s="6" t="s">
        <v>72</v>
      </c>
      <c r="E86" s="6" t="s">
        <v>12</v>
      </c>
      <c r="F86" s="7">
        <v>37136</v>
      </c>
      <c r="G86" s="6">
        <f t="shared" ca="1" si="16"/>
        <v>17</v>
      </c>
      <c r="H86" s="6" t="str">
        <f t="shared" ca="1" si="17"/>
        <v>Junior</v>
      </c>
      <c r="I86" s="6">
        <v>3333</v>
      </c>
      <c r="J86" s="9">
        <f t="shared" si="18"/>
        <v>88</v>
      </c>
      <c r="K86" s="6" t="str">
        <f t="shared" ca="1" si="19"/>
        <v>High Potential</v>
      </c>
      <c r="L86" s="6">
        <v>1150</v>
      </c>
      <c r="M86" s="8">
        <f t="shared" si="20"/>
        <v>77</v>
      </c>
      <c r="N86" s="6" t="str">
        <f t="shared" ca="1" si="21"/>
        <v>More training needed</v>
      </c>
      <c r="O86" s="8">
        <f t="shared" si="22"/>
        <v>82.5</v>
      </c>
      <c r="P86" s="6" t="str">
        <f t="shared" si="23"/>
        <v>Accepted</v>
      </c>
    </row>
    <row r="87" spans="1:16" hidden="1" x14ac:dyDescent="0.3">
      <c r="A87" s="6" t="s">
        <v>105</v>
      </c>
      <c r="B87" s="6" t="s">
        <v>104</v>
      </c>
      <c r="C87" s="6">
        <v>8</v>
      </c>
      <c r="D87" s="6" t="s">
        <v>29</v>
      </c>
      <c r="E87" s="6" t="s">
        <v>0</v>
      </c>
      <c r="F87" s="7">
        <v>36287</v>
      </c>
      <c r="G87" s="6">
        <f t="shared" ca="1" si="16"/>
        <v>19</v>
      </c>
      <c r="H87" s="6" t="str">
        <f t="shared" ca="1" si="17"/>
        <v>Senior</v>
      </c>
      <c r="I87" s="6">
        <v>3228</v>
      </c>
      <c r="J87" s="9">
        <f t="shared" si="18"/>
        <v>85</v>
      </c>
      <c r="K87" s="6" t="str">
        <f t="shared" ca="1" si="19"/>
        <v>OK</v>
      </c>
      <c r="L87" s="6">
        <v>1228</v>
      </c>
      <c r="M87" s="8">
        <f t="shared" si="20"/>
        <v>82</v>
      </c>
      <c r="N87" s="6" t="str">
        <f t="shared" ca="1" si="21"/>
        <v>OK</v>
      </c>
      <c r="O87" s="8">
        <f t="shared" si="22"/>
        <v>83.5</v>
      </c>
      <c r="P87" s="6" t="str">
        <f t="shared" si="23"/>
        <v>Accepted</v>
      </c>
    </row>
    <row r="88" spans="1:16" hidden="1" x14ac:dyDescent="0.3">
      <c r="A88" s="6" t="s">
        <v>260</v>
      </c>
      <c r="B88" s="6" t="s">
        <v>103</v>
      </c>
      <c r="C88" s="6">
        <v>1</v>
      </c>
      <c r="D88" s="6" t="s">
        <v>264</v>
      </c>
      <c r="E88" s="6" t="s">
        <v>0</v>
      </c>
      <c r="F88" s="7">
        <v>35566</v>
      </c>
      <c r="G88" s="6">
        <f t="shared" ca="1" si="16"/>
        <v>21</v>
      </c>
      <c r="H88" s="6" t="str">
        <f t="shared" ca="1" si="17"/>
        <v>Senior</v>
      </c>
      <c r="I88" s="6">
        <v>2423</v>
      </c>
      <c r="J88" s="9">
        <f t="shared" si="18"/>
        <v>64</v>
      </c>
      <c r="K88" s="6" t="str">
        <f t="shared" ca="1" si="19"/>
        <v>OK</v>
      </c>
      <c r="L88" s="6">
        <v>423</v>
      </c>
      <c r="M88" s="8">
        <f t="shared" si="20"/>
        <v>28</v>
      </c>
      <c r="N88" s="6" t="str">
        <f t="shared" ca="1" si="21"/>
        <v>To be improved</v>
      </c>
      <c r="O88" s="8">
        <f t="shared" si="22"/>
        <v>46</v>
      </c>
      <c r="P88" s="6" t="str">
        <f t="shared" si="23"/>
        <v>Not accepted</v>
      </c>
    </row>
    <row r="89" spans="1:16" hidden="1" x14ac:dyDescent="0.3">
      <c r="A89" s="6" t="s">
        <v>102</v>
      </c>
      <c r="B89" s="6" t="s">
        <v>101</v>
      </c>
      <c r="C89" s="6">
        <v>1</v>
      </c>
      <c r="D89" s="6" t="s">
        <v>266</v>
      </c>
      <c r="E89" s="6" t="s">
        <v>12</v>
      </c>
      <c r="F89" s="7">
        <v>36989</v>
      </c>
      <c r="G89" s="6">
        <f t="shared" ca="1" si="16"/>
        <v>17</v>
      </c>
      <c r="H89" s="6" t="str">
        <f t="shared" ca="1" si="17"/>
        <v>Junior</v>
      </c>
      <c r="I89" s="6">
        <v>1917</v>
      </c>
      <c r="J89" s="9">
        <f t="shared" si="18"/>
        <v>50</v>
      </c>
      <c r="K89" s="6" t="str">
        <f t="shared" ca="1" si="19"/>
        <v>To be improved</v>
      </c>
      <c r="L89" s="6">
        <v>580</v>
      </c>
      <c r="M89" s="8">
        <f t="shared" si="20"/>
        <v>39</v>
      </c>
      <c r="N89" s="6" t="str">
        <f t="shared" ca="1" si="21"/>
        <v>To be improved</v>
      </c>
      <c r="O89" s="8">
        <f t="shared" si="22"/>
        <v>44.5</v>
      </c>
      <c r="P89" s="6" t="str">
        <f t="shared" si="23"/>
        <v>Not accepted</v>
      </c>
    </row>
    <row r="90" spans="1:16" hidden="1" x14ac:dyDescent="0.3">
      <c r="A90" s="6" t="s">
        <v>100</v>
      </c>
      <c r="B90" s="6" t="s">
        <v>99</v>
      </c>
      <c r="C90" s="6">
        <v>9</v>
      </c>
      <c r="D90" s="6" t="s">
        <v>53</v>
      </c>
      <c r="E90" s="6" t="s">
        <v>12</v>
      </c>
      <c r="F90" s="7">
        <v>36054</v>
      </c>
      <c r="G90" s="6">
        <f t="shared" ca="1" si="16"/>
        <v>20</v>
      </c>
      <c r="H90" s="6" t="str">
        <f t="shared" ca="1" si="17"/>
        <v>Senior</v>
      </c>
      <c r="I90" s="6">
        <v>3254</v>
      </c>
      <c r="J90" s="9">
        <f t="shared" si="18"/>
        <v>86</v>
      </c>
      <c r="K90" s="6" t="str">
        <f t="shared" ca="1" si="19"/>
        <v>OK</v>
      </c>
      <c r="L90" s="6">
        <v>138</v>
      </c>
      <c r="M90" s="8">
        <f t="shared" si="20"/>
        <v>9</v>
      </c>
      <c r="N90" s="6" t="str">
        <f t="shared" ca="1" si="21"/>
        <v>To be improved</v>
      </c>
      <c r="O90" s="8">
        <f t="shared" si="22"/>
        <v>47.5</v>
      </c>
      <c r="P90" s="6" t="str">
        <f t="shared" si="23"/>
        <v>Not accepted</v>
      </c>
    </row>
    <row r="91" spans="1:16" hidden="1" x14ac:dyDescent="0.3">
      <c r="A91" s="6" t="s">
        <v>98</v>
      </c>
      <c r="B91" s="6" t="s">
        <v>97</v>
      </c>
      <c r="C91" s="6">
        <v>4</v>
      </c>
      <c r="D91" s="6" t="s">
        <v>72</v>
      </c>
      <c r="E91" s="6" t="s">
        <v>0</v>
      </c>
      <c r="F91" s="7">
        <v>34247</v>
      </c>
      <c r="G91" s="6">
        <f t="shared" ca="1" si="16"/>
        <v>25</v>
      </c>
      <c r="H91" s="6" t="str">
        <f t="shared" ca="1" si="17"/>
        <v>Senior</v>
      </c>
      <c r="I91" s="6">
        <v>2443</v>
      </c>
      <c r="J91" s="9">
        <f t="shared" si="18"/>
        <v>64</v>
      </c>
      <c r="K91" s="6" t="str">
        <f t="shared" ca="1" si="19"/>
        <v>OK</v>
      </c>
      <c r="L91" s="6">
        <v>443</v>
      </c>
      <c r="M91" s="8">
        <f t="shared" si="20"/>
        <v>30</v>
      </c>
      <c r="N91" s="6" t="str">
        <f t="shared" ca="1" si="21"/>
        <v>To be improved</v>
      </c>
      <c r="O91" s="8">
        <f t="shared" si="22"/>
        <v>47</v>
      </c>
      <c r="P91" s="6" t="str">
        <f t="shared" si="23"/>
        <v>Not accepted</v>
      </c>
    </row>
    <row r="92" spans="1:16" hidden="1" x14ac:dyDescent="0.3">
      <c r="A92" s="6" t="s">
        <v>96</v>
      </c>
      <c r="B92" s="6" t="s">
        <v>81</v>
      </c>
      <c r="C92" s="6">
        <v>2</v>
      </c>
      <c r="D92" s="6" t="s">
        <v>8</v>
      </c>
      <c r="E92" s="6" t="s">
        <v>0</v>
      </c>
      <c r="F92" s="7">
        <v>36399</v>
      </c>
      <c r="G92" s="6">
        <f t="shared" ca="1" si="16"/>
        <v>19</v>
      </c>
      <c r="H92" s="6" t="str">
        <f t="shared" ca="1" si="17"/>
        <v>Senior</v>
      </c>
      <c r="I92" s="6">
        <v>2154</v>
      </c>
      <c r="J92" s="9">
        <f t="shared" si="18"/>
        <v>57</v>
      </c>
      <c r="K92" s="6" t="str">
        <f t="shared" ca="1" si="19"/>
        <v>To be improved</v>
      </c>
      <c r="L92" s="6">
        <v>154</v>
      </c>
      <c r="M92" s="8">
        <f t="shared" si="20"/>
        <v>10</v>
      </c>
      <c r="N92" s="6" t="str">
        <f t="shared" ca="1" si="21"/>
        <v>To be improved</v>
      </c>
      <c r="O92" s="8">
        <f t="shared" si="22"/>
        <v>33.5</v>
      </c>
      <c r="P92" s="6" t="str">
        <f t="shared" si="23"/>
        <v>Not accepted</v>
      </c>
    </row>
    <row r="93" spans="1:16" hidden="1" x14ac:dyDescent="0.3">
      <c r="A93" s="6" t="s">
        <v>95</v>
      </c>
      <c r="B93" s="6" t="s">
        <v>94</v>
      </c>
      <c r="C93" s="6">
        <v>3</v>
      </c>
      <c r="D93" s="6" t="s">
        <v>1</v>
      </c>
      <c r="E93" s="6" t="s">
        <v>0</v>
      </c>
      <c r="F93" s="7">
        <v>36801</v>
      </c>
      <c r="G93" s="6">
        <f t="shared" ca="1" si="16"/>
        <v>18</v>
      </c>
      <c r="H93" s="6" t="str">
        <f t="shared" ca="1" si="17"/>
        <v>Senior</v>
      </c>
      <c r="I93" s="6">
        <v>2142</v>
      </c>
      <c r="J93" s="9">
        <f t="shared" si="18"/>
        <v>56</v>
      </c>
      <c r="K93" s="6" t="str">
        <f t="shared" ca="1" si="19"/>
        <v>To be improved</v>
      </c>
      <c r="L93" s="6">
        <v>142</v>
      </c>
      <c r="M93" s="8">
        <f t="shared" si="20"/>
        <v>9</v>
      </c>
      <c r="N93" s="6" t="str">
        <f t="shared" ca="1" si="21"/>
        <v>To be improved</v>
      </c>
      <c r="O93" s="8">
        <f t="shared" si="22"/>
        <v>32.5</v>
      </c>
      <c r="P93" s="6" t="str">
        <f t="shared" si="23"/>
        <v>Not accepted</v>
      </c>
    </row>
    <row r="94" spans="1:16" hidden="1" x14ac:dyDescent="0.3">
      <c r="A94" s="6" t="s">
        <v>93</v>
      </c>
      <c r="B94" s="6" t="s">
        <v>92</v>
      </c>
      <c r="C94" s="6">
        <v>3</v>
      </c>
      <c r="D94" s="6" t="s">
        <v>53</v>
      </c>
      <c r="E94" s="6" t="s">
        <v>0</v>
      </c>
      <c r="F94" s="7">
        <v>37124</v>
      </c>
      <c r="G94" s="6">
        <f t="shared" ca="1" si="16"/>
        <v>17</v>
      </c>
      <c r="H94" s="6" t="str">
        <f t="shared" ca="1" si="17"/>
        <v>Junior</v>
      </c>
      <c r="I94" s="6">
        <v>2929</v>
      </c>
      <c r="J94" s="9">
        <f t="shared" si="18"/>
        <v>77</v>
      </c>
      <c r="K94" s="6" t="str">
        <f t="shared" ca="1" si="19"/>
        <v>More training needed</v>
      </c>
      <c r="L94" s="6">
        <v>929</v>
      </c>
      <c r="M94" s="8">
        <f t="shared" si="20"/>
        <v>62</v>
      </c>
      <c r="N94" s="6" t="str">
        <f t="shared" ca="1" si="21"/>
        <v>More training needed</v>
      </c>
      <c r="O94" s="8">
        <f t="shared" si="22"/>
        <v>69.5</v>
      </c>
      <c r="P94" s="6" t="str">
        <f t="shared" si="23"/>
        <v>Accepted</v>
      </c>
    </row>
    <row r="95" spans="1:16" hidden="1" x14ac:dyDescent="0.3">
      <c r="A95" s="6" t="s">
        <v>90</v>
      </c>
      <c r="B95" s="6" t="s">
        <v>89</v>
      </c>
      <c r="C95" s="6">
        <v>3</v>
      </c>
      <c r="D95" s="6" t="s">
        <v>264</v>
      </c>
      <c r="E95" s="6" t="s">
        <v>0</v>
      </c>
      <c r="F95" s="7">
        <v>35761</v>
      </c>
      <c r="G95" s="6">
        <f t="shared" ca="1" si="16"/>
        <v>20</v>
      </c>
      <c r="H95" s="6" t="str">
        <f t="shared" ca="1" si="17"/>
        <v>Senior</v>
      </c>
      <c r="I95" s="6">
        <v>3688</v>
      </c>
      <c r="J95" s="9">
        <f t="shared" si="18"/>
        <v>97</v>
      </c>
      <c r="K95" s="6" t="str">
        <f t="shared" ca="1" si="19"/>
        <v>OK</v>
      </c>
      <c r="L95" s="6">
        <v>1075</v>
      </c>
      <c r="M95" s="8">
        <f t="shared" si="20"/>
        <v>72</v>
      </c>
      <c r="N95" s="6" t="str">
        <f t="shared" ca="1" si="21"/>
        <v>OK</v>
      </c>
      <c r="O95" s="8">
        <f t="shared" si="22"/>
        <v>84.5</v>
      </c>
      <c r="P95" s="6" t="str">
        <f t="shared" si="23"/>
        <v>Accepted</v>
      </c>
    </row>
    <row r="96" spans="1:16" hidden="1" x14ac:dyDescent="0.3">
      <c r="A96" s="6" t="s">
        <v>88</v>
      </c>
      <c r="B96" s="6" t="s">
        <v>87</v>
      </c>
      <c r="C96" s="6">
        <v>3</v>
      </c>
      <c r="D96" s="6" t="s">
        <v>1</v>
      </c>
      <c r="E96" s="6" t="s">
        <v>0</v>
      </c>
      <c r="F96" s="7">
        <v>35058</v>
      </c>
      <c r="G96" s="6">
        <f t="shared" ca="1" si="16"/>
        <v>22</v>
      </c>
      <c r="H96" s="6" t="str">
        <f t="shared" ca="1" si="17"/>
        <v>Senior</v>
      </c>
      <c r="I96" s="6">
        <v>3710</v>
      </c>
      <c r="J96" s="9">
        <f t="shared" si="18"/>
        <v>98</v>
      </c>
      <c r="K96" s="6" t="str">
        <f t="shared" ca="1" si="19"/>
        <v>OK</v>
      </c>
      <c r="L96" s="6">
        <v>1076</v>
      </c>
      <c r="M96" s="8">
        <f t="shared" si="20"/>
        <v>72</v>
      </c>
      <c r="N96" s="6" t="str">
        <f t="shared" ca="1" si="21"/>
        <v>OK</v>
      </c>
      <c r="O96" s="8">
        <f t="shared" si="22"/>
        <v>85</v>
      </c>
      <c r="P96" s="6" t="str">
        <f t="shared" si="23"/>
        <v>Accepted</v>
      </c>
    </row>
    <row r="97" spans="1:16" hidden="1" x14ac:dyDescent="0.3">
      <c r="A97" s="6" t="s">
        <v>86</v>
      </c>
      <c r="B97" s="6" t="s">
        <v>85</v>
      </c>
      <c r="C97" s="6">
        <v>9</v>
      </c>
      <c r="D97" s="6" t="s">
        <v>53</v>
      </c>
      <c r="E97" s="6" t="s">
        <v>12</v>
      </c>
      <c r="F97" s="7">
        <v>36775</v>
      </c>
      <c r="G97" s="6">
        <f t="shared" ca="1" si="16"/>
        <v>18</v>
      </c>
      <c r="H97" s="6" t="str">
        <f t="shared" ca="1" si="17"/>
        <v>Senior</v>
      </c>
      <c r="I97" s="6">
        <v>2535</v>
      </c>
      <c r="J97" s="9">
        <f t="shared" si="18"/>
        <v>67</v>
      </c>
      <c r="K97" s="6" t="str">
        <f t="shared" ca="1" si="19"/>
        <v>OK</v>
      </c>
      <c r="L97" s="6">
        <v>535</v>
      </c>
      <c r="M97" s="8">
        <f t="shared" si="20"/>
        <v>36</v>
      </c>
      <c r="N97" s="6" t="str">
        <f t="shared" ca="1" si="21"/>
        <v>To be improved</v>
      </c>
      <c r="O97" s="8">
        <f t="shared" si="22"/>
        <v>51.5</v>
      </c>
      <c r="P97" s="6" t="str">
        <f t="shared" si="23"/>
        <v>Not accepted</v>
      </c>
    </row>
    <row r="98" spans="1:16" hidden="1" x14ac:dyDescent="0.3">
      <c r="A98" s="6" t="s">
        <v>84</v>
      </c>
      <c r="B98" s="6" t="s">
        <v>83</v>
      </c>
      <c r="C98" s="6">
        <v>3</v>
      </c>
      <c r="D98" s="6" t="s">
        <v>1</v>
      </c>
      <c r="E98" s="6" t="s">
        <v>0</v>
      </c>
      <c r="F98" s="7">
        <v>37150</v>
      </c>
      <c r="G98" s="6">
        <f t="shared" ref="G98:G129" ca="1" si="24">DATEDIF(F98,TODAY(),"y")</f>
        <v>17</v>
      </c>
      <c r="H98" s="6" t="str">
        <f t="shared" ref="H98:H129" ca="1" si="25">IF(G98&lt;18,"Junior","Senior")</f>
        <v>Junior</v>
      </c>
      <c r="I98" s="6">
        <v>3075</v>
      </c>
      <c r="J98" s="9">
        <f t="shared" ref="J98:J129" si="26">ROUND(I98/38,0)</f>
        <v>81</v>
      </c>
      <c r="K98" s="6" t="str">
        <f t="shared" ref="K98:K129" ca="1" si="27">IF(AND(J98&gt;=80,H98="Junior"),"High Potential",IF(AND(J98&gt;=60,H98="Senior"),"OK",IF(J98&gt;=60,"More training needed","To be improved")))</f>
        <v>High Potential</v>
      </c>
      <c r="L98" s="6">
        <v>1075</v>
      </c>
      <c r="M98" s="8">
        <f t="shared" ref="M98:M129" si="28">ROUND(L98/15,0)</f>
        <v>72</v>
      </c>
      <c r="N98" s="6" t="str">
        <f t="shared" ref="N98:N129" ca="1" si="29">IF(AND(M98&gt;=80,H98="Junior"),"High Potential",IF(AND(M98&gt;=60,H98="Senior"),"OK",IF(M98&gt;=60,"More training needed","To be improved")))</f>
        <v>More training needed</v>
      </c>
      <c r="O98" s="8">
        <f t="shared" ref="O98:O129" si="30">(M98+J98)/2</f>
        <v>76.5</v>
      </c>
      <c r="P98" s="6" t="str">
        <f t="shared" ref="P98:P129" si="31">IF(AND(J98&gt;=60,M98&gt;=60),"Accepted",IF(M98&gt;J98,"New test needed","Not accepted"))</f>
        <v>Accepted</v>
      </c>
    </row>
    <row r="99" spans="1:16" hidden="1" x14ac:dyDescent="0.3">
      <c r="A99" s="6" t="s">
        <v>82</v>
      </c>
      <c r="B99" s="6" t="s">
        <v>81</v>
      </c>
      <c r="C99" s="6">
        <v>4</v>
      </c>
      <c r="D99" s="6" t="s">
        <v>72</v>
      </c>
      <c r="E99" s="6" t="s">
        <v>0</v>
      </c>
      <c r="F99" s="7">
        <v>34923</v>
      </c>
      <c r="G99" s="6">
        <f t="shared" ca="1" si="24"/>
        <v>23</v>
      </c>
      <c r="H99" s="6" t="str">
        <f t="shared" ca="1" si="25"/>
        <v>Senior</v>
      </c>
      <c r="I99" s="6">
        <v>3010</v>
      </c>
      <c r="J99" s="9">
        <f t="shared" si="26"/>
        <v>79</v>
      </c>
      <c r="K99" s="6" t="str">
        <f t="shared" ca="1" si="27"/>
        <v>OK</v>
      </c>
      <c r="L99" s="6">
        <v>1150</v>
      </c>
      <c r="M99" s="8">
        <f t="shared" si="28"/>
        <v>77</v>
      </c>
      <c r="N99" s="6" t="str">
        <f t="shared" ca="1" si="29"/>
        <v>OK</v>
      </c>
      <c r="O99" s="8">
        <f t="shared" si="30"/>
        <v>78</v>
      </c>
      <c r="P99" s="6" t="str">
        <f t="shared" si="31"/>
        <v>Accepted</v>
      </c>
    </row>
    <row r="100" spans="1:16" hidden="1" x14ac:dyDescent="0.3">
      <c r="A100" t="s">
        <v>262</v>
      </c>
      <c r="B100" t="s">
        <v>261</v>
      </c>
      <c r="C100">
        <v>6</v>
      </c>
      <c r="D100" t="s">
        <v>268</v>
      </c>
      <c r="E100" t="s">
        <v>12</v>
      </c>
      <c r="F100" s="7">
        <v>35320</v>
      </c>
      <c r="G100" s="6">
        <f t="shared" ca="1" si="24"/>
        <v>22</v>
      </c>
      <c r="H100" s="6" t="str">
        <f t="shared" ca="1" si="25"/>
        <v>Senior</v>
      </c>
      <c r="I100" s="6">
        <v>3216</v>
      </c>
      <c r="J100" s="9">
        <f t="shared" si="26"/>
        <v>85</v>
      </c>
      <c r="K100" s="6" t="str">
        <f t="shared" ca="1" si="27"/>
        <v>OK</v>
      </c>
      <c r="L100" s="6">
        <v>676</v>
      </c>
      <c r="M100" s="8">
        <f t="shared" si="28"/>
        <v>45</v>
      </c>
      <c r="N100" s="6" t="str">
        <f t="shared" ca="1" si="29"/>
        <v>To be improved</v>
      </c>
      <c r="O100" s="8">
        <f t="shared" si="30"/>
        <v>65</v>
      </c>
      <c r="P100" s="6" t="str">
        <f t="shared" si="31"/>
        <v>Not accepted</v>
      </c>
    </row>
    <row r="101" spans="1:16" hidden="1" x14ac:dyDescent="0.3">
      <c r="A101" s="6" t="s">
        <v>80</v>
      </c>
      <c r="B101" s="6" t="s">
        <v>79</v>
      </c>
      <c r="C101" s="6">
        <v>8</v>
      </c>
      <c r="D101" s="6" t="s">
        <v>29</v>
      </c>
      <c r="E101" s="6" t="s">
        <v>12</v>
      </c>
      <c r="F101" s="7">
        <v>35613</v>
      </c>
      <c r="G101" s="6">
        <f t="shared" ca="1" si="24"/>
        <v>21</v>
      </c>
      <c r="H101" s="6" t="str">
        <f t="shared" ca="1" si="25"/>
        <v>Senior</v>
      </c>
      <c r="I101" s="6">
        <v>1941</v>
      </c>
      <c r="J101" s="9">
        <f t="shared" si="26"/>
        <v>51</v>
      </c>
      <c r="K101" s="6" t="str">
        <f t="shared" ca="1" si="27"/>
        <v>To be improved</v>
      </c>
      <c r="L101" s="6">
        <v>670</v>
      </c>
      <c r="M101" s="8">
        <f t="shared" si="28"/>
        <v>45</v>
      </c>
      <c r="N101" s="6" t="str">
        <f t="shared" ca="1" si="29"/>
        <v>To be improved</v>
      </c>
      <c r="O101" s="8">
        <f t="shared" si="30"/>
        <v>48</v>
      </c>
      <c r="P101" s="6" t="str">
        <f t="shared" si="31"/>
        <v>Not accepted</v>
      </c>
    </row>
    <row r="102" spans="1:16" hidden="1" x14ac:dyDescent="0.3">
      <c r="A102" s="6" t="s">
        <v>78</v>
      </c>
      <c r="B102" s="6" t="s">
        <v>15</v>
      </c>
      <c r="C102" s="6">
        <v>9</v>
      </c>
      <c r="D102" s="6" t="s">
        <v>53</v>
      </c>
      <c r="E102" s="6" t="s">
        <v>12</v>
      </c>
      <c r="F102" s="7">
        <v>35123</v>
      </c>
      <c r="G102" s="6">
        <f t="shared" ca="1" si="24"/>
        <v>22</v>
      </c>
      <c r="H102" s="6" t="str">
        <f t="shared" ca="1" si="25"/>
        <v>Senior</v>
      </c>
      <c r="I102" s="6">
        <v>2035</v>
      </c>
      <c r="J102" s="9">
        <f t="shared" si="26"/>
        <v>54</v>
      </c>
      <c r="K102" s="6" t="str">
        <f t="shared" ca="1" si="27"/>
        <v>To be improved</v>
      </c>
      <c r="L102" s="6">
        <v>230</v>
      </c>
      <c r="M102" s="8">
        <f t="shared" si="28"/>
        <v>15</v>
      </c>
      <c r="N102" s="6" t="str">
        <f t="shared" ca="1" si="29"/>
        <v>To be improved</v>
      </c>
      <c r="O102" s="8">
        <f t="shared" si="30"/>
        <v>34.5</v>
      </c>
      <c r="P102" s="6" t="str">
        <f t="shared" si="31"/>
        <v>Not accepted</v>
      </c>
    </row>
    <row r="103" spans="1:16" hidden="1" x14ac:dyDescent="0.3">
      <c r="A103" s="6" t="s">
        <v>77</v>
      </c>
      <c r="B103" s="6" t="s">
        <v>76</v>
      </c>
      <c r="C103" s="6">
        <v>4</v>
      </c>
      <c r="D103" s="6" t="s">
        <v>72</v>
      </c>
      <c r="E103" s="6" t="s">
        <v>0</v>
      </c>
      <c r="F103" s="7">
        <v>34261</v>
      </c>
      <c r="G103" s="6">
        <f t="shared" ca="1" si="24"/>
        <v>25</v>
      </c>
      <c r="H103" s="6" t="str">
        <f t="shared" ca="1" si="25"/>
        <v>Senior</v>
      </c>
      <c r="I103" s="6">
        <v>3273</v>
      </c>
      <c r="J103" s="9">
        <f t="shared" si="26"/>
        <v>86</v>
      </c>
      <c r="K103" s="6" t="str">
        <f t="shared" ca="1" si="27"/>
        <v>OK</v>
      </c>
      <c r="L103" s="6">
        <v>1273</v>
      </c>
      <c r="M103" s="8">
        <f t="shared" si="28"/>
        <v>85</v>
      </c>
      <c r="N103" s="6" t="str">
        <f t="shared" ca="1" si="29"/>
        <v>OK</v>
      </c>
      <c r="O103" s="8">
        <f t="shared" si="30"/>
        <v>85.5</v>
      </c>
      <c r="P103" s="6" t="str">
        <f t="shared" si="31"/>
        <v>Accepted</v>
      </c>
    </row>
    <row r="104" spans="1:16" hidden="1" x14ac:dyDescent="0.3">
      <c r="A104" s="6" t="s">
        <v>75</v>
      </c>
      <c r="B104" s="6" t="s">
        <v>74</v>
      </c>
      <c r="C104" s="6">
        <v>4</v>
      </c>
      <c r="D104" s="6" t="s">
        <v>72</v>
      </c>
      <c r="E104" s="6" t="s">
        <v>0</v>
      </c>
      <c r="F104" s="7">
        <v>36134</v>
      </c>
      <c r="G104" s="6">
        <f t="shared" ca="1" si="24"/>
        <v>19</v>
      </c>
      <c r="H104" s="6" t="str">
        <f t="shared" ca="1" si="25"/>
        <v>Senior</v>
      </c>
      <c r="I104" s="6">
        <v>2536</v>
      </c>
      <c r="J104" s="9">
        <f t="shared" si="26"/>
        <v>67</v>
      </c>
      <c r="K104" s="6" t="str">
        <f t="shared" ca="1" si="27"/>
        <v>OK</v>
      </c>
      <c r="L104" s="6">
        <v>536</v>
      </c>
      <c r="M104" s="8">
        <f t="shared" si="28"/>
        <v>36</v>
      </c>
      <c r="N104" s="6" t="str">
        <f t="shared" ca="1" si="29"/>
        <v>To be improved</v>
      </c>
      <c r="O104" s="8">
        <f t="shared" si="30"/>
        <v>51.5</v>
      </c>
      <c r="P104" s="6" t="str">
        <f t="shared" si="31"/>
        <v>Not accepted</v>
      </c>
    </row>
    <row r="105" spans="1:16" hidden="1" x14ac:dyDescent="0.3">
      <c r="A105" s="6" t="s">
        <v>71</v>
      </c>
      <c r="B105" s="6" t="s">
        <v>15</v>
      </c>
      <c r="C105" s="6">
        <v>3</v>
      </c>
      <c r="D105" s="6" t="s">
        <v>1</v>
      </c>
      <c r="E105" s="6" t="s">
        <v>12</v>
      </c>
      <c r="F105" s="7">
        <v>36426</v>
      </c>
      <c r="G105" s="6">
        <f t="shared" ca="1" si="24"/>
        <v>19</v>
      </c>
      <c r="H105" s="6" t="str">
        <f t="shared" ca="1" si="25"/>
        <v>Senior</v>
      </c>
      <c r="I105" s="6">
        <v>3255</v>
      </c>
      <c r="J105" s="9">
        <f t="shared" si="26"/>
        <v>86</v>
      </c>
      <c r="K105" s="6" t="str">
        <f t="shared" ca="1" si="27"/>
        <v>OK</v>
      </c>
      <c r="L105" s="6">
        <v>677</v>
      </c>
      <c r="M105" s="8">
        <f t="shared" si="28"/>
        <v>45</v>
      </c>
      <c r="N105" s="6" t="str">
        <f t="shared" ca="1" si="29"/>
        <v>To be improved</v>
      </c>
      <c r="O105" s="8">
        <f t="shared" si="30"/>
        <v>65.5</v>
      </c>
      <c r="P105" s="6" t="str">
        <f t="shared" si="31"/>
        <v>Not accepted</v>
      </c>
    </row>
    <row r="106" spans="1:16" hidden="1" x14ac:dyDescent="0.3">
      <c r="A106" s="6" t="s">
        <v>70</v>
      </c>
      <c r="B106" s="6" t="s">
        <v>42</v>
      </c>
      <c r="C106" s="6">
        <v>2</v>
      </c>
      <c r="D106" s="6" t="s">
        <v>8</v>
      </c>
      <c r="E106" s="6" t="s">
        <v>0</v>
      </c>
      <c r="F106" s="7">
        <v>34358</v>
      </c>
      <c r="G106" s="6">
        <f t="shared" ca="1" si="24"/>
        <v>24</v>
      </c>
      <c r="H106" s="6" t="str">
        <f t="shared" ca="1" si="25"/>
        <v>Senior</v>
      </c>
      <c r="I106" s="6">
        <v>2874</v>
      </c>
      <c r="J106" s="9">
        <f t="shared" si="26"/>
        <v>76</v>
      </c>
      <c r="K106" s="6" t="str">
        <f t="shared" ca="1" si="27"/>
        <v>OK</v>
      </c>
      <c r="L106" s="6">
        <v>874</v>
      </c>
      <c r="M106" s="8">
        <f t="shared" si="28"/>
        <v>58</v>
      </c>
      <c r="N106" s="6" t="str">
        <f t="shared" ca="1" si="29"/>
        <v>To be improved</v>
      </c>
      <c r="O106" s="8">
        <f t="shared" si="30"/>
        <v>67</v>
      </c>
      <c r="P106" s="6" t="str">
        <f t="shared" si="31"/>
        <v>Not accepted</v>
      </c>
    </row>
    <row r="107" spans="1:16" hidden="1" x14ac:dyDescent="0.3">
      <c r="A107" s="6" t="s">
        <v>69</v>
      </c>
      <c r="B107" s="6" t="s">
        <v>68</v>
      </c>
      <c r="C107" s="6">
        <v>2</v>
      </c>
      <c r="D107" s="6" t="s">
        <v>8</v>
      </c>
      <c r="E107" s="6" t="s">
        <v>12</v>
      </c>
      <c r="F107" s="7">
        <v>36717</v>
      </c>
      <c r="G107" s="6">
        <f t="shared" ca="1" si="24"/>
        <v>18</v>
      </c>
      <c r="H107" s="6" t="str">
        <f t="shared" ca="1" si="25"/>
        <v>Senior</v>
      </c>
      <c r="I107" s="6">
        <v>3785</v>
      </c>
      <c r="J107" s="9">
        <f t="shared" si="26"/>
        <v>100</v>
      </c>
      <c r="K107" s="6" t="str">
        <f t="shared" ca="1" si="27"/>
        <v>OK</v>
      </c>
      <c r="L107" s="6">
        <v>715</v>
      </c>
      <c r="M107" s="8">
        <f t="shared" si="28"/>
        <v>48</v>
      </c>
      <c r="N107" s="6" t="str">
        <f t="shared" ca="1" si="29"/>
        <v>To be improved</v>
      </c>
      <c r="O107" s="8">
        <f t="shared" si="30"/>
        <v>74</v>
      </c>
      <c r="P107" s="6" t="str">
        <f t="shared" si="31"/>
        <v>Not accepted</v>
      </c>
    </row>
    <row r="108" spans="1:16" hidden="1" x14ac:dyDescent="0.3">
      <c r="A108" s="6" t="s">
        <v>67</v>
      </c>
      <c r="B108" s="6" t="s">
        <v>66</v>
      </c>
      <c r="C108" s="6">
        <v>2</v>
      </c>
      <c r="D108" s="6" t="s">
        <v>8</v>
      </c>
      <c r="E108" s="6" t="s">
        <v>0</v>
      </c>
      <c r="F108" s="7">
        <v>37079</v>
      </c>
      <c r="G108" s="6">
        <f t="shared" ca="1" si="24"/>
        <v>17</v>
      </c>
      <c r="H108" s="6" t="str">
        <f t="shared" ca="1" si="25"/>
        <v>Junior</v>
      </c>
      <c r="I108" s="6">
        <v>2154</v>
      </c>
      <c r="J108" s="9">
        <f t="shared" si="26"/>
        <v>57</v>
      </c>
      <c r="K108" s="6" t="str">
        <f t="shared" ca="1" si="27"/>
        <v>To be improved</v>
      </c>
      <c r="L108" s="6">
        <v>940</v>
      </c>
      <c r="M108" s="8">
        <f t="shared" si="28"/>
        <v>63</v>
      </c>
      <c r="N108" s="6" t="str">
        <f t="shared" ca="1" si="29"/>
        <v>More training needed</v>
      </c>
      <c r="O108" s="8">
        <f t="shared" si="30"/>
        <v>60</v>
      </c>
      <c r="P108" s="6" t="str">
        <f t="shared" si="31"/>
        <v>New test needed</v>
      </c>
    </row>
    <row r="109" spans="1:16" hidden="1" x14ac:dyDescent="0.3">
      <c r="A109" s="6" t="s">
        <v>65</v>
      </c>
      <c r="B109" s="6" t="s">
        <v>64</v>
      </c>
      <c r="C109" s="6">
        <v>2</v>
      </c>
      <c r="D109" s="6" t="s">
        <v>8</v>
      </c>
      <c r="E109" s="6" t="s">
        <v>12</v>
      </c>
      <c r="F109" s="7">
        <v>36569</v>
      </c>
      <c r="G109" s="6">
        <f t="shared" ca="1" si="24"/>
        <v>18</v>
      </c>
      <c r="H109" s="6" t="str">
        <f t="shared" ca="1" si="25"/>
        <v>Senior</v>
      </c>
      <c r="I109" s="6">
        <v>3775</v>
      </c>
      <c r="J109" s="9">
        <f t="shared" si="26"/>
        <v>99</v>
      </c>
      <c r="K109" s="6" t="str">
        <f t="shared" ca="1" si="27"/>
        <v>OK</v>
      </c>
      <c r="L109" s="6">
        <v>830</v>
      </c>
      <c r="M109" s="8">
        <f t="shared" si="28"/>
        <v>55</v>
      </c>
      <c r="N109" s="6" t="str">
        <f t="shared" ca="1" si="29"/>
        <v>To be improved</v>
      </c>
      <c r="O109" s="8">
        <f t="shared" si="30"/>
        <v>77</v>
      </c>
      <c r="P109" s="6" t="str">
        <f t="shared" si="31"/>
        <v>Not accepted</v>
      </c>
    </row>
    <row r="110" spans="1:16" hidden="1" x14ac:dyDescent="0.3">
      <c r="A110" s="6" t="s">
        <v>63</v>
      </c>
      <c r="B110" s="6" t="s">
        <v>36</v>
      </c>
      <c r="C110" s="6">
        <v>2</v>
      </c>
      <c r="D110" s="6" t="s">
        <v>8</v>
      </c>
      <c r="E110" s="6" t="s">
        <v>0</v>
      </c>
      <c r="F110" s="7">
        <v>36137</v>
      </c>
      <c r="G110" s="6">
        <f t="shared" ca="1" si="24"/>
        <v>19</v>
      </c>
      <c r="H110" s="6" t="str">
        <f t="shared" ca="1" si="25"/>
        <v>Senior</v>
      </c>
      <c r="I110" s="6">
        <v>3557</v>
      </c>
      <c r="J110" s="9">
        <f t="shared" si="26"/>
        <v>94</v>
      </c>
      <c r="K110" s="6" t="str">
        <f t="shared" ca="1" si="27"/>
        <v>OK</v>
      </c>
      <c r="L110" s="6">
        <v>441</v>
      </c>
      <c r="M110" s="8">
        <f t="shared" si="28"/>
        <v>29</v>
      </c>
      <c r="N110" s="6" t="str">
        <f t="shared" ca="1" si="29"/>
        <v>To be improved</v>
      </c>
      <c r="O110" s="8">
        <f t="shared" si="30"/>
        <v>61.5</v>
      </c>
      <c r="P110" s="6" t="str">
        <f t="shared" si="31"/>
        <v>Not accepted</v>
      </c>
    </row>
    <row r="111" spans="1:16" hidden="1" x14ac:dyDescent="0.3">
      <c r="A111" s="6" t="s">
        <v>63</v>
      </c>
      <c r="B111" s="6" t="s">
        <v>62</v>
      </c>
      <c r="C111" s="6">
        <v>9</v>
      </c>
      <c r="D111" s="6" t="s">
        <v>53</v>
      </c>
      <c r="E111" s="6" t="s">
        <v>0</v>
      </c>
      <c r="F111" s="7">
        <v>36592</v>
      </c>
      <c r="G111" s="6">
        <f t="shared" ca="1" si="24"/>
        <v>18</v>
      </c>
      <c r="H111" s="6" t="str">
        <f t="shared" ca="1" si="25"/>
        <v>Senior</v>
      </c>
      <c r="I111" s="6">
        <v>2609</v>
      </c>
      <c r="J111" s="9">
        <f t="shared" si="26"/>
        <v>69</v>
      </c>
      <c r="K111" s="6" t="str">
        <f t="shared" ca="1" si="27"/>
        <v>OK</v>
      </c>
      <c r="L111" s="6">
        <v>933</v>
      </c>
      <c r="M111" s="8">
        <f t="shared" si="28"/>
        <v>62</v>
      </c>
      <c r="N111" s="6" t="str">
        <f t="shared" ca="1" si="29"/>
        <v>OK</v>
      </c>
      <c r="O111" s="8">
        <f t="shared" si="30"/>
        <v>65.5</v>
      </c>
      <c r="P111" s="6" t="str">
        <f t="shared" si="31"/>
        <v>Accepted</v>
      </c>
    </row>
    <row r="112" spans="1:16" hidden="1" x14ac:dyDescent="0.3">
      <c r="A112" s="6" t="s">
        <v>61</v>
      </c>
      <c r="B112" s="6" t="s">
        <v>60</v>
      </c>
      <c r="C112" s="6">
        <v>3</v>
      </c>
      <c r="D112" s="6" t="s">
        <v>1</v>
      </c>
      <c r="E112" s="6" t="s">
        <v>12</v>
      </c>
      <c r="F112" s="7">
        <v>35317</v>
      </c>
      <c r="G112" s="6">
        <f t="shared" ca="1" si="24"/>
        <v>22</v>
      </c>
      <c r="H112" s="6" t="str">
        <f t="shared" ca="1" si="25"/>
        <v>Senior</v>
      </c>
      <c r="I112" s="6">
        <v>3701</v>
      </c>
      <c r="J112" s="9">
        <f t="shared" si="26"/>
        <v>97</v>
      </c>
      <c r="K112" s="6" t="str">
        <f t="shared" ca="1" si="27"/>
        <v>OK</v>
      </c>
      <c r="L112" s="6">
        <v>918</v>
      </c>
      <c r="M112" s="8">
        <f t="shared" si="28"/>
        <v>61</v>
      </c>
      <c r="N112" s="6" t="str">
        <f t="shared" ca="1" si="29"/>
        <v>OK</v>
      </c>
      <c r="O112" s="8">
        <f t="shared" si="30"/>
        <v>79</v>
      </c>
      <c r="P112" s="6" t="str">
        <f t="shared" si="31"/>
        <v>Accepted</v>
      </c>
    </row>
    <row r="113" spans="1:16" hidden="1" x14ac:dyDescent="0.3">
      <c r="A113" s="6" t="s">
        <v>59</v>
      </c>
      <c r="B113" s="6" t="s">
        <v>58</v>
      </c>
      <c r="C113" s="6">
        <v>9</v>
      </c>
      <c r="D113" s="6" t="s">
        <v>53</v>
      </c>
      <c r="E113" s="6" t="s">
        <v>0</v>
      </c>
      <c r="F113" s="7">
        <v>35710</v>
      </c>
      <c r="G113" s="6">
        <f t="shared" ca="1" si="24"/>
        <v>21</v>
      </c>
      <c r="H113" s="6" t="str">
        <f t="shared" ca="1" si="25"/>
        <v>Senior</v>
      </c>
      <c r="I113" s="6">
        <v>3734</v>
      </c>
      <c r="J113" s="9">
        <f t="shared" si="26"/>
        <v>98</v>
      </c>
      <c r="K113" s="6" t="str">
        <f t="shared" ca="1" si="27"/>
        <v>OK</v>
      </c>
      <c r="L113" s="6">
        <v>1157</v>
      </c>
      <c r="M113" s="8">
        <f t="shared" si="28"/>
        <v>77</v>
      </c>
      <c r="N113" s="6" t="str">
        <f t="shared" ca="1" si="29"/>
        <v>OK</v>
      </c>
      <c r="O113" s="8">
        <f t="shared" si="30"/>
        <v>87.5</v>
      </c>
      <c r="P113" s="6" t="str">
        <f t="shared" si="31"/>
        <v>Accepted</v>
      </c>
    </row>
    <row r="114" spans="1:16" hidden="1" x14ac:dyDescent="0.3">
      <c r="A114" s="6" t="s">
        <v>57</v>
      </c>
      <c r="B114" s="6" t="s">
        <v>56</v>
      </c>
      <c r="C114" s="6">
        <v>7</v>
      </c>
      <c r="D114" s="6" t="s">
        <v>20</v>
      </c>
      <c r="E114" s="6" t="s">
        <v>0</v>
      </c>
      <c r="F114" s="7">
        <v>35614</v>
      </c>
      <c r="G114" s="6">
        <f t="shared" ca="1" si="24"/>
        <v>21</v>
      </c>
      <c r="H114" s="6" t="str">
        <f t="shared" ca="1" si="25"/>
        <v>Senior</v>
      </c>
      <c r="I114" s="6">
        <v>2053</v>
      </c>
      <c r="J114" s="9">
        <f t="shared" si="26"/>
        <v>54</v>
      </c>
      <c r="K114" s="6" t="str">
        <f t="shared" ca="1" si="27"/>
        <v>To be improved</v>
      </c>
      <c r="L114" s="6">
        <v>1017</v>
      </c>
      <c r="M114" s="8">
        <f t="shared" si="28"/>
        <v>68</v>
      </c>
      <c r="N114" s="6" t="str">
        <f t="shared" ca="1" si="29"/>
        <v>OK</v>
      </c>
      <c r="O114" s="8">
        <f t="shared" si="30"/>
        <v>61</v>
      </c>
      <c r="P114" s="6" t="str">
        <f t="shared" si="31"/>
        <v>New test needed</v>
      </c>
    </row>
    <row r="115" spans="1:16" hidden="1" x14ac:dyDescent="0.3">
      <c r="A115" s="6" t="s">
        <v>55</v>
      </c>
      <c r="B115" s="6" t="s">
        <v>50</v>
      </c>
      <c r="C115" s="6">
        <v>9</v>
      </c>
      <c r="D115" s="6" t="s">
        <v>53</v>
      </c>
      <c r="E115" s="6" t="s">
        <v>0</v>
      </c>
      <c r="F115" s="7">
        <v>34436</v>
      </c>
      <c r="G115" s="6">
        <f t="shared" ca="1" si="24"/>
        <v>24</v>
      </c>
      <c r="H115" s="6" t="str">
        <f t="shared" ca="1" si="25"/>
        <v>Senior</v>
      </c>
      <c r="I115" s="6">
        <v>2431</v>
      </c>
      <c r="J115" s="9">
        <f t="shared" si="26"/>
        <v>64</v>
      </c>
      <c r="K115" s="6" t="str">
        <f t="shared" ca="1" si="27"/>
        <v>OK</v>
      </c>
      <c r="L115" s="6">
        <v>431</v>
      </c>
      <c r="M115" s="8">
        <f t="shared" si="28"/>
        <v>29</v>
      </c>
      <c r="N115" s="6" t="str">
        <f t="shared" ca="1" si="29"/>
        <v>To be improved</v>
      </c>
      <c r="O115" s="8">
        <f t="shared" si="30"/>
        <v>46.5</v>
      </c>
      <c r="P115" s="6" t="str">
        <f t="shared" si="31"/>
        <v>Not accepted</v>
      </c>
    </row>
    <row r="116" spans="1:16" hidden="1" x14ac:dyDescent="0.3">
      <c r="A116" s="6" t="s">
        <v>269</v>
      </c>
      <c r="B116" s="6" t="s">
        <v>270</v>
      </c>
      <c r="C116" s="6">
        <v>9</v>
      </c>
      <c r="D116" s="6" t="s">
        <v>53</v>
      </c>
      <c r="E116" s="6" t="s">
        <v>0</v>
      </c>
      <c r="F116" s="7">
        <v>34795</v>
      </c>
      <c r="G116" s="6">
        <f t="shared" ca="1" si="24"/>
        <v>23</v>
      </c>
      <c r="H116" s="6" t="str">
        <f t="shared" ca="1" si="25"/>
        <v>Senior</v>
      </c>
      <c r="I116" s="6">
        <v>2858</v>
      </c>
      <c r="J116" s="9">
        <f t="shared" si="26"/>
        <v>75</v>
      </c>
      <c r="K116" s="6" t="str">
        <f t="shared" ca="1" si="27"/>
        <v>OK</v>
      </c>
      <c r="L116" s="6">
        <v>858</v>
      </c>
      <c r="M116" s="8">
        <f t="shared" si="28"/>
        <v>57</v>
      </c>
      <c r="N116" s="6" t="str">
        <f t="shared" ca="1" si="29"/>
        <v>To be improved</v>
      </c>
      <c r="O116" s="8">
        <f t="shared" si="30"/>
        <v>66</v>
      </c>
      <c r="P116" s="6" t="str">
        <f t="shared" si="31"/>
        <v>Not accepted</v>
      </c>
    </row>
    <row r="117" spans="1:16" hidden="1" x14ac:dyDescent="0.3">
      <c r="A117" t="s">
        <v>263</v>
      </c>
      <c r="B117" t="s">
        <v>244</v>
      </c>
      <c r="C117">
        <v>6</v>
      </c>
      <c r="D117" t="s">
        <v>267</v>
      </c>
      <c r="E117" t="s">
        <v>0</v>
      </c>
      <c r="F117" s="7">
        <v>34920</v>
      </c>
      <c r="G117" s="6">
        <f t="shared" ca="1" si="24"/>
        <v>23</v>
      </c>
      <c r="H117" s="6" t="str">
        <f t="shared" ca="1" si="25"/>
        <v>Senior</v>
      </c>
      <c r="I117" s="6">
        <v>2711</v>
      </c>
      <c r="J117" s="9">
        <f t="shared" si="26"/>
        <v>71</v>
      </c>
      <c r="K117" s="6" t="str">
        <f t="shared" ca="1" si="27"/>
        <v>OK</v>
      </c>
      <c r="L117" s="6">
        <v>1216</v>
      </c>
      <c r="M117" s="8">
        <f t="shared" si="28"/>
        <v>81</v>
      </c>
      <c r="N117" s="6" t="str">
        <f t="shared" ca="1" si="29"/>
        <v>OK</v>
      </c>
      <c r="O117" s="8">
        <f t="shared" si="30"/>
        <v>76</v>
      </c>
      <c r="P117" s="6" t="str">
        <f t="shared" si="31"/>
        <v>Accepted</v>
      </c>
    </row>
    <row r="118" spans="1:16" hidden="1" x14ac:dyDescent="0.3">
      <c r="A118" s="6" t="s">
        <v>52</v>
      </c>
      <c r="B118" s="6" t="s">
        <v>38</v>
      </c>
      <c r="C118" s="6">
        <v>2</v>
      </c>
      <c r="D118" s="6" t="s">
        <v>8</v>
      </c>
      <c r="E118" s="6" t="s">
        <v>0</v>
      </c>
      <c r="F118" s="7">
        <v>34607</v>
      </c>
      <c r="G118" s="6">
        <f t="shared" ca="1" si="24"/>
        <v>24</v>
      </c>
      <c r="H118" s="6" t="str">
        <f t="shared" ca="1" si="25"/>
        <v>Senior</v>
      </c>
      <c r="I118" s="6">
        <v>1964</v>
      </c>
      <c r="J118" s="9">
        <f t="shared" si="26"/>
        <v>52</v>
      </c>
      <c r="K118" s="6" t="str">
        <f t="shared" ca="1" si="27"/>
        <v>To be improved</v>
      </c>
      <c r="L118" s="6">
        <v>670</v>
      </c>
      <c r="M118" s="8">
        <f t="shared" si="28"/>
        <v>45</v>
      </c>
      <c r="N118" s="6" t="str">
        <f t="shared" ca="1" si="29"/>
        <v>To be improved</v>
      </c>
      <c r="O118" s="8">
        <f t="shared" si="30"/>
        <v>48.5</v>
      </c>
      <c r="P118" s="6" t="str">
        <f t="shared" si="31"/>
        <v>Not accepted</v>
      </c>
    </row>
    <row r="119" spans="1:16" hidden="1" x14ac:dyDescent="0.3">
      <c r="A119" s="6" t="s">
        <v>51</v>
      </c>
      <c r="B119" s="6" t="s">
        <v>50</v>
      </c>
      <c r="C119" s="6">
        <v>7</v>
      </c>
      <c r="D119" s="6" t="s">
        <v>20</v>
      </c>
      <c r="E119" s="6" t="s">
        <v>0</v>
      </c>
      <c r="F119" s="7">
        <v>36344</v>
      </c>
      <c r="G119" s="6">
        <f t="shared" ca="1" si="24"/>
        <v>19</v>
      </c>
      <c r="H119" s="6" t="str">
        <f t="shared" ca="1" si="25"/>
        <v>Senior</v>
      </c>
      <c r="I119" s="6">
        <v>3232</v>
      </c>
      <c r="J119" s="9">
        <f t="shared" si="26"/>
        <v>85</v>
      </c>
      <c r="K119" s="6" t="str">
        <f t="shared" ca="1" si="27"/>
        <v>OK</v>
      </c>
      <c r="L119" s="6">
        <v>1232</v>
      </c>
      <c r="M119" s="8">
        <f t="shared" si="28"/>
        <v>82</v>
      </c>
      <c r="N119" s="6" t="str">
        <f t="shared" ca="1" si="29"/>
        <v>OK</v>
      </c>
      <c r="O119" s="8">
        <f t="shared" si="30"/>
        <v>83.5</v>
      </c>
      <c r="P119" s="6" t="str">
        <f t="shared" si="31"/>
        <v>Accepted</v>
      </c>
    </row>
    <row r="120" spans="1:16" hidden="1" x14ac:dyDescent="0.3">
      <c r="A120" s="6" t="s">
        <v>49</v>
      </c>
      <c r="B120" s="6" t="s">
        <v>48</v>
      </c>
      <c r="C120" s="6">
        <v>7</v>
      </c>
      <c r="D120" s="6" t="s">
        <v>20</v>
      </c>
      <c r="E120" s="6" t="s">
        <v>0</v>
      </c>
      <c r="F120" s="7">
        <v>35690</v>
      </c>
      <c r="G120" s="6">
        <f t="shared" ca="1" si="24"/>
        <v>21</v>
      </c>
      <c r="H120" s="6" t="str">
        <f t="shared" ca="1" si="25"/>
        <v>Senior</v>
      </c>
      <c r="I120" s="6">
        <v>2935</v>
      </c>
      <c r="J120" s="9">
        <f t="shared" si="26"/>
        <v>77</v>
      </c>
      <c r="K120" s="6" t="str">
        <f t="shared" ca="1" si="27"/>
        <v>OK</v>
      </c>
      <c r="L120" s="6">
        <v>935</v>
      </c>
      <c r="M120" s="8">
        <f t="shared" si="28"/>
        <v>62</v>
      </c>
      <c r="N120" s="6" t="str">
        <f t="shared" ca="1" si="29"/>
        <v>OK</v>
      </c>
      <c r="O120" s="8">
        <f t="shared" si="30"/>
        <v>69.5</v>
      </c>
      <c r="P120" s="6" t="str">
        <f t="shared" si="31"/>
        <v>Accepted</v>
      </c>
    </row>
    <row r="121" spans="1:16" hidden="1" x14ac:dyDescent="0.3">
      <c r="A121" s="6" t="s">
        <v>47</v>
      </c>
      <c r="B121" s="6" t="s">
        <v>46</v>
      </c>
      <c r="C121" s="6">
        <v>7</v>
      </c>
      <c r="D121" s="6" t="s">
        <v>20</v>
      </c>
      <c r="E121" s="6" t="s">
        <v>12</v>
      </c>
      <c r="F121" s="7">
        <v>35320</v>
      </c>
      <c r="G121" s="6">
        <f t="shared" ca="1" si="24"/>
        <v>22</v>
      </c>
      <c r="H121" s="6" t="str">
        <f t="shared" ca="1" si="25"/>
        <v>Senior</v>
      </c>
      <c r="I121" s="6">
        <v>1929</v>
      </c>
      <c r="J121" s="9">
        <f t="shared" si="26"/>
        <v>51</v>
      </c>
      <c r="K121" s="6" t="str">
        <f t="shared" ca="1" si="27"/>
        <v>To be improved</v>
      </c>
      <c r="L121" s="6">
        <v>950</v>
      </c>
      <c r="M121" s="8">
        <f t="shared" si="28"/>
        <v>63</v>
      </c>
      <c r="N121" s="6" t="str">
        <f t="shared" ca="1" si="29"/>
        <v>OK</v>
      </c>
      <c r="O121" s="8">
        <f t="shared" si="30"/>
        <v>57</v>
      </c>
      <c r="P121" s="6" t="str">
        <f t="shared" si="31"/>
        <v>New test needed</v>
      </c>
    </row>
    <row r="122" spans="1:16" hidden="1" x14ac:dyDescent="0.3">
      <c r="A122" s="6" t="s">
        <v>45</v>
      </c>
      <c r="B122" s="6" t="s">
        <v>44</v>
      </c>
      <c r="C122" s="6">
        <v>2</v>
      </c>
      <c r="D122" s="6" t="s">
        <v>8</v>
      </c>
      <c r="E122" s="6" t="s">
        <v>0</v>
      </c>
      <c r="F122" s="7">
        <v>35792</v>
      </c>
      <c r="G122" s="6">
        <f t="shared" ca="1" si="24"/>
        <v>20</v>
      </c>
      <c r="H122" s="6" t="str">
        <f t="shared" ca="1" si="25"/>
        <v>Senior</v>
      </c>
      <c r="I122" s="6">
        <v>2130</v>
      </c>
      <c r="J122" s="9">
        <f t="shared" si="26"/>
        <v>56</v>
      </c>
      <c r="K122" s="6" t="str">
        <f t="shared" ca="1" si="27"/>
        <v>To be improved</v>
      </c>
      <c r="L122" s="6">
        <v>130</v>
      </c>
      <c r="M122" s="8">
        <f t="shared" si="28"/>
        <v>9</v>
      </c>
      <c r="N122" s="6" t="str">
        <f t="shared" ca="1" si="29"/>
        <v>To be improved</v>
      </c>
      <c r="O122" s="8">
        <f t="shared" si="30"/>
        <v>32.5</v>
      </c>
      <c r="P122" s="6" t="str">
        <f t="shared" si="31"/>
        <v>Not accepted</v>
      </c>
    </row>
    <row r="123" spans="1:16" hidden="1" x14ac:dyDescent="0.3">
      <c r="A123" s="6" t="s">
        <v>43</v>
      </c>
      <c r="B123" s="6" t="s">
        <v>42</v>
      </c>
      <c r="C123" s="6">
        <v>2</v>
      </c>
      <c r="D123" s="6" t="s">
        <v>8</v>
      </c>
      <c r="E123" s="6" t="s">
        <v>0</v>
      </c>
      <c r="F123" s="7">
        <v>35798</v>
      </c>
      <c r="G123" s="6">
        <f t="shared" ca="1" si="24"/>
        <v>20</v>
      </c>
      <c r="H123" s="6" t="str">
        <f t="shared" ca="1" si="25"/>
        <v>Senior</v>
      </c>
      <c r="I123" s="6">
        <v>3074</v>
      </c>
      <c r="J123" s="9">
        <f t="shared" si="26"/>
        <v>81</v>
      </c>
      <c r="K123" s="6" t="str">
        <f t="shared" ca="1" si="27"/>
        <v>OK</v>
      </c>
      <c r="L123" s="6">
        <v>1074</v>
      </c>
      <c r="M123" s="8">
        <f t="shared" si="28"/>
        <v>72</v>
      </c>
      <c r="N123" s="6" t="str">
        <f t="shared" ca="1" si="29"/>
        <v>OK</v>
      </c>
      <c r="O123" s="8">
        <f t="shared" si="30"/>
        <v>76.5</v>
      </c>
      <c r="P123" s="6" t="str">
        <f t="shared" si="31"/>
        <v>Accepted</v>
      </c>
    </row>
    <row r="124" spans="1:16" hidden="1" x14ac:dyDescent="0.3">
      <c r="A124" s="6" t="s">
        <v>41</v>
      </c>
      <c r="B124" s="6" t="s">
        <v>40</v>
      </c>
      <c r="C124" s="6">
        <v>7</v>
      </c>
      <c r="D124" s="6" t="s">
        <v>20</v>
      </c>
      <c r="E124" s="6" t="s">
        <v>12</v>
      </c>
      <c r="F124" s="7">
        <v>34349</v>
      </c>
      <c r="G124" s="6">
        <f t="shared" ca="1" si="24"/>
        <v>24</v>
      </c>
      <c r="H124" s="6" t="str">
        <f t="shared" ca="1" si="25"/>
        <v>Senior</v>
      </c>
      <c r="I124" s="6">
        <v>3386</v>
      </c>
      <c r="J124" s="9">
        <f t="shared" si="26"/>
        <v>89</v>
      </c>
      <c r="K124" s="6" t="str">
        <f t="shared" ca="1" si="27"/>
        <v>OK</v>
      </c>
      <c r="L124" s="6">
        <v>1386</v>
      </c>
      <c r="M124" s="8">
        <f t="shared" si="28"/>
        <v>92</v>
      </c>
      <c r="N124" s="6" t="str">
        <f t="shared" ca="1" si="29"/>
        <v>OK</v>
      </c>
      <c r="O124" s="8">
        <f t="shared" si="30"/>
        <v>90.5</v>
      </c>
      <c r="P124" s="6" t="str">
        <f t="shared" si="31"/>
        <v>Accepted</v>
      </c>
    </row>
    <row r="125" spans="1:16" hidden="1" x14ac:dyDescent="0.3">
      <c r="A125" s="6" t="s">
        <v>39</v>
      </c>
      <c r="B125" s="6" t="s">
        <v>38</v>
      </c>
      <c r="C125" s="6">
        <v>2</v>
      </c>
      <c r="D125" s="6" t="s">
        <v>8</v>
      </c>
      <c r="E125" s="6" t="s">
        <v>0</v>
      </c>
      <c r="F125" s="7">
        <v>34920</v>
      </c>
      <c r="G125" s="6">
        <f t="shared" ca="1" si="24"/>
        <v>23</v>
      </c>
      <c r="H125" s="6" t="str">
        <f t="shared" ca="1" si="25"/>
        <v>Senior</v>
      </c>
      <c r="I125" s="6">
        <v>2676</v>
      </c>
      <c r="J125" s="9">
        <f t="shared" si="26"/>
        <v>70</v>
      </c>
      <c r="K125" s="6" t="str">
        <f t="shared" ca="1" si="27"/>
        <v>OK</v>
      </c>
      <c r="L125" s="6">
        <v>676</v>
      </c>
      <c r="M125" s="8">
        <f t="shared" si="28"/>
        <v>45</v>
      </c>
      <c r="N125" s="6" t="str">
        <f t="shared" ca="1" si="29"/>
        <v>To be improved</v>
      </c>
      <c r="O125" s="8">
        <f t="shared" si="30"/>
        <v>57.5</v>
      </c>
      <c r="P125" s="6" t="str">
        <f t="shared" si="31"/>
        <v>Not accepted</v>
      </c>
    </row>
    <row r="126" spans="1:16" hidden="1" x14ac:dyDescent="0.3">
      <c r="A126" s="6" t="s">
        <v>37</v>
      </c>
      <c r="B126" s="6" t="s">
        <v>36</v>
      </c>
      <c r="C126" s="6">
        <v>2</v>
      </c>
      <c r="D126" s="6" t="s">
        <v>8</v>
      </c>
      <c r="E126" s="6" t="s">
        <v>0</v>
      </c>
      <c r="F126" s="7">
        <v>34277</v>
      </c>
      <c r="G126" s="6">
        <f t="shared" ca="1" si="24"/>
        <v>25</v>
      </c>
      <c r="H126" s="6" t="str">
        <f t="shared" ca="1" si="25"/>
        <v>Senior</v>
      </c>
      <c r="I126" s="6">
        <v>2153</v>
      </c>
      <c r="J126" s="9">
        <f t="shared" si="26"/>
        <v>57</v>
      </c>
      <c r="K126" s="6" t="str">
        <f t="shared" ca="1" si="27"/>
        <v>To be improved</v>
      </c>
      <c r="L126" s="6">
        <v>750</v>
      </c>
      <c r="M126" s="8">
        <f t="shared" si="28"/>
        <v>50</v>
      </c>
      <c r="N126" s="6" t="str">
        <f t="shared" ca="1" si="29"/>
        <v>To be improved</v>
      </c>
      <c r="O126" s="8">
        <f t="shared" si="30"/>
        <v>53.5</v>
      </c>
      <c r="P126" s="6" t="str">
        <f t="shared" si="31"/>
        <v>Not accepted</v>
      </c>
    </row>
    <row r="127" spans="1:16" hidden="1" x14ac:dyDescent="0.3">
      <c r="A127" s="6" t="s">
        <v>35</v>
      </c>
      <c r="B127" s="6" t="s">
        <v>34</v>
      </c>
      <c r="C127" s="6">
        <v>7</v>
      </c>
      <c r="D127" s="6" t="s">
        <v>20</v>
      </c>
      <c r="E127" s="6" t="s">
        <v>33</v>
      </c>
      <c r="F127" s="7">
        <v>36872</v>
      </c>
      <c r="G127" s="6">
        <f t="shared" ca="1" si="24"/>
        <v>17</v>
      </c>
      <c r="H127" s="6" t="str">
        <f t="shared" ca="1" si="25"/>
        <v>Junior</v>
      </c>
      <c r="I127" s="6">
        <v>2885</v>
      </c>
      <c r="J127" s="9">
        <f t="shared" si="26"/>
        <v>76</v>
      </c>
      <c r="K127" s="6" t="str">
        <f t="shared" ca="1" si="27"/>
        <v>More training needed</v>
      </c>
      <c r="L127" s="6">
        <v>885</v>
      </c>
      <c r="M127" s="8">
        <f t="shared" si="28"/>
        <v>59</v>
      </c>
      <c r="N127" s="6" t="str">
        <f t="shared" ca="1" si="29"/>
        <v>To be improved</v>
      </c>
      <c r="O127" s="8">
        <f t="shared" si="30"/>
        <v>67.5</v>
      </c>
      <c r="P127" s="6" t="str">
        <f t="shared" si="31"/>
        <v>Not accepted</v>
      </c>
    </row>
    <row r="128" spans="1:16" hidden="1" x14ac:dyDescent="0.3">
      <c r="A128" s="6" t="s">
        <v>32</v>
      </c>
      <c r="B128" s="6" t="s">
        <v>31</v>
      </c>
      <c r="C128" s="6">
        <v>8</v>
      </c>
      <c r="D128" s="6" t="s">
        <v>29</v>
      </c>
      <c r="E128" s="6" t="s">
        <v>0</v>
      </c>
      <c r="F128" s="7">
        <v>36977</v>
      </c>
      <c r="G128" s="6">
        <f t="shared" ca="1" si="24"/>
        <v>17</v>
      </c>
      <c r="H128" s="6" t="str">
        <f t="shared" ca="1" si="25"/>
        <v>Junior</v>
      </c>
      <c r="I128" s="6">
        <v>3167</v>
      </c>
      <c r="J128" s="9">
        <f t="shared" si="26"/>
        <v>83</v>
      </c>
      <c r="K128" s="6" t="str">
        <f t="shared" ca="1" si="27"/>
        <v>High Potential</v>
      </c>
      <c r="L128" s="6">
        <v>1167</v>
      </c>
      <c r="M128" s="8">
        <f t="shared" si="28"/>
        <v>78</v>
      </c>
      <c r="N128" s="6" t="str">
        <f t="shared" ca="1" si="29"/>
        <v>More training needed</v>
      </c>
      <c r="O128" s="8">
        <f t="shared" si="30"/>
        <v>80.5</v>
      </c>
      <c r="P128" s="6" t="str">
        <f t="shared" si="31"/>
        <v>Accepted</v>
      </c>
    </row>
    <row r="129" spans="1:16" hidden="1" x14ac:dyDescent="0.3">
      <c r="A129" s="6" t="s">
        <v>28</v>
      </c>
      <c r="B129" s="6" t="s">
        <v>27</v>
      </c>
      <c r="C129" s="6">
        <v>7</v>
      </c>
      <c r="D129" s="6" t="s">
        <v>20</v>
      </c>
      <c r="E129" s="6" t="s">
        <v>0</v>
      </c>
      <c r="F129" s="7">
        <v>34751</v>
      </c>
      <c r="G129" s="6">
        <f t="shared" ca="1" si="24"/>
        <v>23</v>
      </c>
      <c r="H129" s="6" t="str">
        <f t="shared" ca="1" si="25"/>
        <v>Senior</v>
      </c>
      <c r="I129" s="6">
        <v>3216</v>
      </c>
      <c r="J129" s="9">
        <f t="shared" si="26"/>
        <v>85</v>
      </c>
      <c r="K129" s="6" t="str">
        <f t="shared" ca="1" si="27"/>
        <v>OK</v>
      </c>
      <c r="L129" s="6">
        <v>1216</v>
      </c>
      <c r="M129" s="8">
        <f t="shared" si="28"/>
        <v>81</v>
      </c>
      <c r="N129" s="6" t="str">
        <f t="shared" ca="1" si="29"/>
        <v>OK</v>
      </c>
      <c r="O129" s="8">
        <f t="shared" si="30"/>
        <v>83</v>
      </c>
      <c r="P129" s="6" t="str">
        <f t="shared" si="31"/>
        <v>Accepted</v>
      </c>
    </row>
    <row r="130" spans="1:16" hidden="1" x14ac:dyDescent="0.3">
      <c r="A130" s="6" t="s">
        <v>26</v>
      </c>
      <c r="B130" s="6" t="s">
        <v>25</v>
      </c>
      <c r="C130" s="6">
        <v>2</v>
      </c>
      <c r="D130" s="6" t="s">
        <v>8</v>
      </c>
      <c r="E130" s="6" t="s">
        <v>0</v>
      </c>
      <c r="F130" s="7">
        <v>36985</v>
      </c>
      <c r="G130" s="6">
        <f t="shared" ref="G130:G139" ca="1" si="32">DATEDIF(F130,TODAY(),"y")</f>
        <v>17</v>
      </c>
      <c r="H130" s="6" t="str">
        <f t="shared" ref="H130:H139" ca="1" si="33">IF(G130&lt;18,"Junior","Senior")</f>
        <v>Junior</v>
      </c>
      <c r="I130" s="6">
        <v>3250</v>
      </c>
      <c r="J130" s="9">
        <f t="shared" ref="J130:J139" si="34">ROUND(I130/38,0)</f>
        <v>86</v>
      </c>
      <c r="K130" s="6" t="str">
        <f t="shared" ref="K130:K139" ca="1" si="35">IF(AND(J130&gt;=80,H130="Junior"),"High Potential",IF(AND(J130&gt;=60,H130="Senior"),"OK",IF(J130&gt;=60,"More training needed","To be improved")))</f>
        <v>High Potential</v>
      </c>
      <c r="L130" s="6">
        <v>1250</v>
      </c>
      <c r="M130" s="8">
        <f t="shared" ref="M130:M139" si="36">ROUND(L130/15,0)</f>
        <v>83</v>
      </c>
      <c r="N130" s="6" t="str">
        <f t="shared" ref="N130:N139" ca="1" si="37">IF(AND(M130&gt;=80,H130="Junior"),"High Potential",IF(AND(M130&gt;=60,H130="Senior"),"OK",IF(M130&gt;=60,"More training needed","To be improved")))</f>
        <v>High Potential</v>
      </c>
      <c r="O130" s="8">
        <f t="shared" ref="O130:O139" si="38">(M130+J130)/2</f>
        <v>84.5</v>
      </c>
      <c r="P130" s="6" t="str">
        <f t="shared" ref="P130:P139" si="39">IF(AND(J130&gt;=60,M130&gt;=60),"Accepted",IF(M130&gt;J130,"New test needed","Not accepted"))</f>
        <v>Accepted</v>
      </c>
    </row>
    <row r="131" spans="1:16" hidden="1" x14ac:dyDescent="0.3">
      <c r="A131" s="6" t="s">
        <v>24</v>
      </c>
      <c r="B131" s="6" t="s">
        <v>18</v>
      </c>
      <c r="C131" s="6">
        <v>2</v>
      </c>
      <c r="D131" s="6" t="s">
        <v>8</v>
      </c>
      <c r="E131" s="6" t="s">
        <v>0</v>
      </c>
      <c r="F131" s="7">
        <v>36667</v>
      </c>
      <c r="G131" s="6">
        <f t="shared" ca="1" si="32"/>
        <v>18</v>
      </c>
      <c r="H131" s="6" t="str">
        <f t="shared" ca="1" si="33"/>
        <v>Senior</v>
      </c>
      <c r="I131" s="6">
        <v>2396</v>
      </c>
      <c r="J131" s="9">
        <f t="shared" si="34"/>
        <v>63</v>
      </c>
      <c r="K131" s="6" t="str">
        <f t="shared" ca="1" si="35"/>
        <v>OK</v>
      </c>
      <c r="L131" s="6">
        <v>396</v>
      </c>
      <c r="M131" s="8">
        <f t="shared" si="36"/>
        <v>26</v>
      </c>
      <c r="N131" s="6" t="str">
        <f t="shared" ca="1" si="37"/>
        <v>To be improved</v>
      </c>
      <c r="O131" s="8">
        <f t="shared" si="38"/>
        <v>44.5</v>
      </c>
      <c r="P131" s="6" t="str">
        <f t="shared" si="39"/>
        <v>Not accepted</v>
      </c>
    </row>
    <row r="132" spans="1:16" hidden="1" x14ac:dyDescent="0.3">
      <c r="A132" s="6" t="s">
        <v>23</v>
      </c>
      <c r="B132" s="6" t="s">
        <v>22</v>
      </c>
      <c r="C132" s="6">
        <v>7</v>
      </c>
      <c r="D132" s="6" t="s">
        <v>20</v>
      </c>
      <c r="E132" s="6" t="s">
        <v>0</v>
      </c>
      <c r="F132" s="7">
        <v>34418</v>
      </c>
      <c r="G132" s="6">
        <f t="shared" ca="1" si="32"/>
        <v>24</v>
      </c>
      <c r="H132" s="6" t="str">
        <f t="shared" ca="1" si="33"/>
        <v>Senior</v>
      </c>
      <c r="I132" s="6">
        <v>2512</v>
      </c>
      <c r="J132" s="9">
        <f t="shared" si="34"/>
        <v>66</v>
      </c>
      <c r="K132" s="6" t="str">
        <f t="shared" ca="1" si="35"/>
        <v>OK</v>
      </c>
      <c r="L132" s="6">
        <v>512</v>
      </c>
      <c r="M132" s="8">
        <f t="shared" si="36"/>
        <v>34</v>
      </c>
      <c r="N132" s="6" t="str">
        <f t="shared" ca="1" si="37"/>
        <v>To be improved</v>
      </c>
      <c r="O132" s="8">
        <f t="shared" si="38"/>
        <v>50</v>
      </c>
      <c r="P132" s="6" t="str">
        <f t="shared" si="39"/>
        <v>Not accepted</v>
      </c>
    </row>
    <row r="133" spans="1:16" hidden="1" x14ac:dyDescent="0.3">
      <c r="A133" s="6" t="s">
        <v>19</v>
      </c>
      <c r="B133" s="6" t="s">
        <v>18</v>
      </c>
      <c r="C133" s="6">
        <v>2</v>
      </c>
      <c r="D133" s="6" t="s">
        <v>8</v>
      </c>
      <c r="E133" s="6" t="s">
        <v>0</v>
      </c>
      <c r="F133" s="7">
        <v>36762</v>
      </c>
      <c r="G133" s="6">
        <f t="shared" ca="1" si="32"/>
        <v>18</v>
      </c>
      <c r="H133" s="6" t="str">
        <f t="shared" ca="1" si="33"/>
        <v>Senior</v>
      </c>
      <c r="I133" s="6">
        <v>2711</v>
      </c>
      <c r="J133" s="9">
        <f t="shared" si="34"/>
        <v>71</v>
      </c>
      <c r="K133" s="6" t="str">
        <f t="shared" ca="1" si="35"/>
        <v>OK</v>
      </c>
      <c r="L133" s="6">
        <v>711</v>
      </c>
      <c r="M133" s="8">
        <f t="shared" si="36"/>
        <v>47</v>
      </c>
      <c r="N133" s="6" t="str">
        <f t="shared" ca="1" si="37"/>
        <v>To be improved</v>
      </c>
      <c r="O133" s="8">
        <f t="shared" si="38"/>
        <v>59</v>
      </c>
      <c r="P133" s="6" t="str">
        <f t="shared" si="39"/>
        <v>Not accepted</v>
      </c>
    </row>
    <row r="134" spans="1:16" hidden="1" x14ac:dyDescent="0.3">
      <c r="A134" s="6" t="s">
        <v>17</v>
      </c>
      <c r="B134" s="6" t="s">
        <v>15</v>
      </c>
      <c r="C134" s="6">
        <v>3</v>
      </c>
      <c r="D134" s="6" t="s">
        <v>1</v>
      </c>
      <c r="E134" s="6" t="s">
        <v>12</v>
      </c>
      <c r="F134" s="7">
        <v>35373</v>
      </c>
      <c r="G134" s="6">
        <f t="shared" ca="1" si="32"/>
        <v>22</v>
      </c>
      <c r="H134" s="6" t="str">
        <f t="shared" ca="1" si="33"/>
        <v>Senior</v>
      </c>
      <c r="I134" s="6">
        <v>2504</v>
      </c>
      <c r="J134" s="9">
        <f t="shared" si="34"/>
        <v>66</v>
      </c>
      <c r="K134" s="6" t="str">
        <f t="shared" ca="1" si="35"/>
        <v>OK</v>
      </c>
      <c r="L134" s="6">
        <v>882</v>
      </c>
      <c r="M134" s="8">
        <f t="shared" si="36"/>
        <v>59</v>
      </c>
      <c r="N134" s="6" t="str">
        <f t="shared" ca="1" si="37"/>
        <v>To be improved</v>
      </c>
      <c r="O134" s="8">
        <f t="shared" si="38"/>
        <v>62.5</v>
      </c>
      <c r="P134" s="6" t="str">
        <f t="shared" si="39"/>
        <v>Not accepted</v>
      </c>
    </row>
    <row r="135" spans="1:16" hidden="1" x14ac:dyDescent="0.3">
      <c r="A135" s="6" t="s">
        <v>16</v>
      </c>
      <c r="B135" s="6" t="s">
        <v>15</v>
      </c>
      <c r="C135" s="6">
        <v>2</v>
      </c>
      <c r="D135" s="6" t="s">
        <v>8</v>
      </c>
      <c r="E135" s="6" t="s">
        <v>0</v>
      </c>
      <c r="F135" s="7">
        <v>36205</v>
      </c>
      <c r="G135" s="6">
        <f t="shared" ca="1" si="32"/>
        <v>19</v>
      </c>
      <c r="H135" s="6" t="str">
        <f t="shared" ca="1" si="33"/>
        <v>Senior</v>
      </c>
      <c r="I135" s="6">
        <v>3318</v>
      </c>
      <c r="J135" s="9">
        <f t="shared" si="34"/>
        <v>87</v>
      </c>
      <c r="K135" s="6" t="str">
        <f t="shared" ca="1" si="35"/>
        <v>OK</v>
      </c>
      <c r="L135" s="6">
        <v>715</v>
      </c>
      <c r="M135" s="8">
        <f t="shared" si="36"/>
        <v>48</v>
      </c>
      <c r="N135" s="6" t="str">
        <f t="shared" ca="1" si="37"/>
        <v>To be improved</v>
      </c>
      <c r="O135" s="8">
        <f t="shared" si="38"/>
        <v>67.5</v>
      </c>
      <c r="P135" s="6" t="str">
        <f t="shared" si="39"/>
        <v>Not accepted</v>
      </c>
    </row>
    <row r="136" spans="1:16" hidden="1" x14ac:dyDescent="0.3">
      <c r="A136" s="6" t="s">
        <v>14</v>
      </c>
      <c r="B136" s="6" t="s">
        <v>13</v>
      </c>
      <c r="C136" s="6">
        <v>2</v>
      </c>
      <c r="D136" s="6" t="s">
        <v>8</v>
      </c>
      <c r="E136" s="6" t="s">
        <v>12</v>
      </c>
      <c r="F136" s="7">
        <v>36657</v>
      </c>
      <c r="G136" s="6">
        <f t="shared" ca="1" si="32"/>
        <v>18</v>
      </c>
      <c r="H136" s="6" t="str">
        <f t="shared" ca="1" si="33"/>
        <v>Senior</v>
      </c>
      <c r="I136" s="6">
        <v>3208</v>
      </c>
      <c r="J136" s="9">
        <f t="shared" si="34"/>
        <v>84</v>
      </c>
      <c r="K136" s="6" t="str">
        <f t="shared" ca="1" si="35"/>
        <v>OK</v>
      </c>
      <c r="L136" s="6">
        <v>1208</v>
      </c>
      <c r="M136" s="8">
        <f t="shared" si="36"/>
        <v>81</v>
      </c>
      <c r="N136" s="6" t="str">
        <f t="shared" ca="1" si="37"/>
        <v>OK</v>
      </c>
      <c r="O136" s="8">
        <f t="shared" si="38"/>
        <v>82.5</v>
      </c>
      <c r="P136" s="6" t="str">
        <f t="shared" si="39"/>
        <v>Accepted</v>
      </c>
    </row>
    <row r="137" spans="1:16" hidden="1" x14ac:dyDescent="0.3">
      <c r="A137" s="6" t="s">
        <v>11</v>
      </c>
      <c r="B137" s="6" t="s">
        <v>10</v>
      </c>
      <c r="C137" s="6">
        <v>2</v>
      </c>
      <c r="D137" s="6" t="s">
        <v>8</v>
      </c>
      <c r="E137" s="6" t="s">
        <v>0</v>
      </c>
      <c r="F137" s="7">
        <v>34507</v>
      </c>
      <c r="G137" s="6">
        <f t="shared" ca="1" si="32"/>
        <v>24</v>
      </c>
      <c r="H137" s="6" t="str">
        <f t="shared" ca="1" si="33"/>
        <v>Senior</v>
      </c>
      <c r="I137" s="6">
        <v>2865</v>
      </c>
      <c r="J137" s="9">
        <f t="shared" si="34"/>
        <v>75</v>
      </c>
      <c r="K137" s="6" t="str">
        <f t="shared" ca="1" si="35"/>
        <v>OK</v>
      </c>
      <c r="L137" s="6">
        <v>865</v>
      </c>
      <c r="M137" s="8">
        <f t="shared" si="36"/>
        <v>58</v>
      </c>
      <c r="N137" s="6" t="str">
        <f t="shared" ca="1" si="37"/>
        <v>To be improved</v>
      </c>
      <c r="O137" s="8">
        <f t="shared" si="38"/>
        <v>66.5</v>
      </c>
      <c r="P137" s="6" t="str">
        <f t="shared" si="39"/>
        <v>Not accepted</v>
      </c>
    </row>
    <row r="138" spans="1:16" hidden="1" x14ac:dyDescent="0.3">
      <c r="A138" s="6" t="s">
        <v>7</v>
      </c>
      <c r="B138" s="6" t="s">
        <v>6</v>
      </c>
      <c r="C138" s="6">
        <v>1</v>
      </c>
      <c r="D138" s="6" t="s">
        <v>264</v>
      </c>
      <c r="E138" s="6" t="s">
        <v>0</v>
      </c>
      <c r="F138" s="7">
        <v>35680</v>
      </c>
      <c r="G138" s="6">
        <f t="shared" ca="1" si="32"/>
        <v>21</v>
      </c>
      <c r="H138" s="6" t="str">
        <f t="shared" ca="1" si="33"/>
        <v>Senior</v>
      </c>
      <c r="I138" s="6">
        <v>3075</v>
      </c>
      <c r="J138" s="9">
        <f t="shared" si="34"/>
        <v>81</v>
      </c>
      <c r="K138" s="6" t="str">
        <f t="shared" ca="1" si="35"/>
        <v>OK</v>
      </c>
      <c r="L138" s="6">
        <v>130</v>
      </c>
      <c r="M138" s="8">
        <f t="shared" si="36"/>
        <v>9</v>
      </c>
      <c r="N138" s="6" t="str">
        <f t="shared" ca="1" si="37"/>
        <v>To be improved</v>
      </c>
      <c r="O138" s="8">
        <f t="shared" si="38"/>
        <v>45</v>
      </c>
      <c r="P138" s="6" t="str">
        <f t="shared" si="39"/>
        <v>Not accepted</v>
      </c>
    </row>
    <row r="139" spans="1:16" hidden="1" x14ac:dyDescent="0.3">
      <c r="A139" s="6" t="s">
        <v>4</v>
      </c>
      <c r="B139" s="6" t="s">
        <v>3</v>
      </c>
      <c r="C139" s="6">
        <v>3</v>
      </c>
      <c r="D139" s="6" t="s">
        <v>1</v>
      </c>
      <c r="E139" s="6" t="s">
        <v>0</v>
      </c>
      <c r="F139" s="7">
        <v>34276</v>
      </c>
      <c r="G139" s="6">
        <f t="shared" ca="1" si="32"/>
        <v>25</v>
      </c>
      <c r="H139" s="6" t="str">
        <f t="shared" ca="1" si="33"/>
        <v>Senior</v>
      </c>
      <c r="I139" s="6">
        <v>2885</v>
      </c>
      <c r="J139" s="9">
        <f t="shared" si="34"/>
        <v>76</v>
      </c>
      <c r="K139" s="6" t="str">
        <f t="shared" ca="1" si="35"/>
        <v>OK</v>
      </c>
      <c r="L139" s="6">
        <v>1074</v>
      </c>
      <c r="M139" s="8">
        <f t="shared" si="36"/>
        <v>72</v>
      </c>
      <c r="N139" s="6" t="str">
        <f t="shared" ca="1" si="37"/>
        <v>OK</v>
      </c>
      <c r="O139" s="8">
        <f t="shared" si="38"/>
        <v>74</v>
      </c>
      <c r="P139" s="6" t="str">
        <f t="shared" si="39"/>
        <v>Accepted</v>
      </c>
    </row>
    <row r="140" spans="1:16" x14ac:dyDescent="0.3">
      <c r="F140" s="7"/>
    </row>
    <row r="141" spans="1:16" x14ac:dyDescent="0.3">
      <c r="F141" s="7"/>
    </row>
  </sheetData>
  <sortState ref="A5:P139">
    <sortCondition ref="A5:A139"/>
  </sortState>
  <dataConsolidate function="count">
    <dataRefs count="1">
      <dataRef ref="G4:H119" sheet="Sheet1" r:id="rId1"/>
    </dataRefs>
  </dataConsolidate>
  <dataValidations count="2">
    <dataValidation type="whole" allowBlank="1" showInputMessage="1" showErrorMessage="1" sqref="I5:I139" xr:uid="{00000000-0002-0000-0000-000000000000}">
      <formula1>1000</formula1>
      <formula2>3800</formula2>
    </dataValidation>
    <dataValidation type="whole" allowBlank="1" showInputMessage="1" showErrorMessage="1" sqref="L5:L139" xr:uid="{00000000-0002-0000-0000-000001000000}">
      <formula1>0</formula1>
      <formula2>1500</formula2>
    </dataValidation>
  </dataValidations>
  <hyperlinks>
    <hyperlink ref="B56" r:id="rId2" tooltip="Shada Hassoun" display="https://fr.wikipedia.org/wiki/Shada_Hassoun" xr:uid="{00000000-0004-0000-0000-000000000000}"/>
    <hyperlink ref="B100" r:id="rId3" tooltip="Cheba Maria" display="https://fr.wikipedia.org/wiki/Cheba_Maria" xr:uid="{00000000-0004-0000-0000-000001000000}"/>
    <hyperlink ref="B51" r:id="rId4" tooltip="Joëlle Guigui" display="https://fr.wikipedia.org/wiki/Jo%C3%ABlle_Guigui" xr:uid="{00000000-0004-0000-0000-000002000000}"/>
    <hyperlink ref="B45" r:id="rId5" tooltip="Arié Elmaleh" display="https://fr.wikipedia.org/wiki/Ari%C3%A9_Elmaleh" xr:uid="{00000000-0004-0000-0000-000003000000}"/>
    <hyperlink ref="B44" r:id="rId6" tooltip="Gad Elmaleh" display="https://fr.wikipedia.org/wiki/Gad_Elmaleh" xr:uid="{00000000-0004-0000-0000-000004000000}"/>
  </hyperlinks>
  <printOptions gridLines="1" gridLinesSet="0"/>
  <pageMargins left="0.75" right="0.75" top="1" bottom="1" header="0.5" footer="0.5"/>
  <pageSetup paperSize="9" orientation="portrait" horizontalDpi="300" verticalDpi="300" r:id="rId7"/>
  <headerFooter alignWithMargins="0"/>
  <tableParts count="1"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 T b l P a y s 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 T b l P a y s 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 C o l u m n s \ I d P y s T b l P a y s 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 C o l u m n s \ P a y s 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 T b l S p o r t i f s 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 T b l S p o r t i f s 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 C o l u m n s \ F I R S T 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 C o l u m n s \ I d C o u n t r y T b l S p o r t i f s 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 C o l u m n s \ C l u b 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 C o l u m n s \ B i r t h d a y 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 C o l u m n s \ S c o r e   m a x = 3 8 0 0 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 C o l u m n s \ S c o r e 1   m a x = 1 0 0 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 C o l u m n s \ C O M M E N T S 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 C o l u m n s \ S c o r e   m a x = 1 5 0 0 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 C o l u m n s \ S c o r e 2   m a x = 1 0 0 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 C o l u m n s \ C O M M E N T S 2 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 C o l u m n s \ A V E R A G E   S C O R E   m a x = 1 0 0 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 C o l u m n s \ D E C I S I O N 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 2 0 1 8 - 1 1 - 2 0 T 1 5 : 4 3 : 5 6 . 9 7 9 0 6 4 2 + 0 1 : 0 0 < / L a s t P r o c e s s e d T i m e > < / D a t a M o d e l i n g S a n d b o x . S e r i a l i z e d S a n d b o x E r r o r C a c h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 T b l P a y s 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 T b l P a y s 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 C o l u m n s \ I d P y s T b l P a y s < / K e y > < / D i a g r a m O b j e c t K e y > < D i a g r a m O b j e c t K e y > < K e y > C o l u m n s \ C o u n t r y < / K e y > < / D i a g r a m O b j e c t K e y > < D i a g r a m O b j e c t K e y > < K e y > C o l u m n s \ P a y s < / K e y > < / D i a g r a m O b j e c t K e y > < D i a g r a m O b j e c t K e y > < K e y > C o l u m n s \ I d 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 C o l u m n s \ I d P y s T b l P a y s 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 C o l u m n s \ P a y s 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 T b l S p o r t i f s 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 T b l S p o r t i f s 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 C o l u m n s \ N A M E < / K e y > < / D i a g r a m O b j e c t K e y > < D i a g r a m O b j e c t K e y > < K e y > C o l u m n s \ F I R S T   N A M E < / K e y > < / D i a g r a m O b j e c t K e y > < D i a g r a m O b j e c t K e y > < K e y > C o l u m n s \ I d C o u n t r y T b l S p o r t i f s < / K e y > < / D i a g r a m O b j e c t K e y > < D i a g r a m O b j e c t K e y > < K e y > C o l u m n s \ C l u b < / K e y > < / D i a g r a m O b j e c t K e y > < D i a g r a m O b j e c t K e y > < K e y > C o l u m n s \ S e x < / K e y > < / D i a g r a m O b j e c t K e y > < D i a g r a m O b j e c t K e y > < K e y > C o l u m n s \ B i r t h d a y < / K e y > < / D i a g r a m O b j e c t K e y > < D i a g r a m O b j e c t K e y > < K e y > C o l u m n s \ A g e < / K e y > < / D i a g r a m O b j e c t K e y > < D i a g r a m O b j e c t K e y > < K e y > C o l u m n s \ C a t e g o r y < / K e y > < / D i a g r a m O b j e c t K e y > < D i a g r a m O b j e c t K e y > < K e y > C o l u m n s \ S c o r e   m a x = 3 8 0 0 < / K e y > < / D i a g r a m O b j e c t K e y > < D i a g r a m O b j e c t K e y > < K e y > C o l u m n s \ S c o r e 1   m a x = 1 0 0 < / K e y > < / D i a g r a m O b j e c t K e y > < D i a g r a m O b j e c t K e y > < K e y > C o l u m n s \ C O M M E N T S < / K e y > < / D i a g r a m O b j e c t K e y > < D i a g r a m O b j e c t K e y > < K e y > C o l u m n s \ S c o r e   m a x = 1 5 0 0 < / K e y > < / D i a g r a m O b j e c t K e y > < D i a g r a m O b j e c t K e y > < K e y > C o l u m n s \ S c o r e 2   m a x = 1 0 0 < / K e y > < / D i a g r a m O b j e c t K e y > < D i a g r a m O b j e c t K e y > < K e y > C o l u m n s \ C O M M E N T S 2 < / K e y > < / D i a g r a m O b j e c t K e y > < D i a g r a m O b j e c t K e y > < K e y > C o l u m n s \ A V E R A G E   S C O R E   m a x = 1 0 0 < / K e y > < / D i a g r a m O b j e c t K e y > < D i a g r a m O b j e c t K e y > < K e y > C o l u m n s \ D E C I S I O N < / K e y > < / D i a g r a m O b j e c t K e y > < D i a g r a m O b j e c t K e y > < K e y > M e a s u r e s \ S o m m e   d e   S c o r e   m a x = 3 8 0 0 < / K e y > < / D i a g r a m O b j e c t K e y > < D i a g r a m O b j e c t K e y > < K e y > M e a s u r e s \ S o m m e   d e   S c o r e   m a x = 3 8 0 0 \ T a g I n f o \ F o r m u l e < / K e y > < / D i a g r a m O b j e c t K e y > < D i a g r a m O b j e c t K e y > < K e y > M e a s u r e s \ S o m m e   d e   S c o r e   m a x = 3 8 0 0 \ T a g I n f o \ V a l e u r < / K e y > < / D i a g r a m O b j e c t K e y > < D i a g r a m O b j e c t K e y > < K e y > L i n k s \ & l t ; C o l u m n s \ S o m m e   d e   S c o r e   m a x = 3 8 0 0 & g t ; - & l t ; M e a s u r e s \ S c o r e   m a x = 3 8 0 0 & g t ; < / K e y > < / D i a g r a m O b j e c t K e y > < D i a g r a m O b j e c t K e y > < K e y > L i n k s \ & l t ; C o l u m n s \ S o m m e   d e   S c o r e   m a x = 3 8 0 0 & g t ; - & l t ; M e a s u r e s \ S c o r e   m a x = 3 8 0 0 & g t ; \ C O L U M N < / K e y > < / D i a g r a m O b j e c t K e y > < D i a g r a m O b j e c t K e y > < K e y > L i n k s \ & l t ; C o l u m n s \ S o m m e   d e   S c o r e   m a x = 3 8 0 0 & g t ; - & l t ; M e a s u r e s \ S c o r e   m a x = 3 8 0 0 & g t ; \ M E A S U R E 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 C o l u m n s \ F I R S T  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 C o l u m n s \ I d C o u n t r y T b l S p o r t i f s 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 C o l u m n s \ C l u b 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 C o l u m n s \ S e x 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 C o l u m n s \ B i r t h d a y 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 C o l u m n s \ S c o r e   m a x = 3 8 0 0 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 C o l u m n s \ S c o r e 1   m a x = 1 0 0 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 C o l u m n s \ C O M M E N T S 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 C o l u m n s \ S c o r e   m a x = 1 5 0 0 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 C o l u m n s \ S c o r e 2   m a x = 1 0 0 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 C o l u m n s \ C O M M E N T S 2 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 C o l u m n s \ A V E R A G E   S C O R E   m a x = 1 0 0 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 C o l u m n s \ D E C I S I O N 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 M e a s u r e s \ S o m m e   d e   S c o r e   m a x = 3 8 0 0 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 M e a s u r e s \ S o m m e   d e   S c o r e   m a x = 3 8 0 0 \ T a g I n f o \ F o r m u l e 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 M e a s u r e s \ S o m m e   d e   S c o r e   m a x = 3 8 0 0 \ T a g I n f o \ V a l e u r 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 L i n k s \ & l t ; C o l u m n s \ S o m m e   d e   S c o r e   m a x = 3 8 0 0 & g t ; - & l t ; M e a s u r e s \ S c o r e   m a x = 3 8 0 0 & g t ; 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 L i n k s \ & l t ; C o l u m n s \ S o m m e   d e   S c o r e   m a x = 3 8 0 0 & g t ; - & l t ; M e a s u r e s \ S c o r e   m a x = 3 8 0 0 & g t ; \ C O L U M N 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 L i n k s \ & l t ; C o l u m n s \ S o m m e   d e   S c o r e   m a x = 3 8 0 0 & g t ; - & l t ; M e a s u r e s \ S c o r e   m a x = 3 8 0 0 & g t ; \ M E A S U R E 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 T a g s \ T a b l e s \ & l t ; T a b l e s \ T b l P a y s & g t ; < / K e y > < / D i a g r a m O b j e c t K e y > < D i a g r a m O b j e c t K e y > < K e y > D y n a m i c   T a g s \ T a b l e s \ & l t ; T a b l e s \ T b l S p o r t i f s & g t ; < / K e y > < / D i a g r a m O b j e c t K e y > < D i a g r a m O b j e c t K e y > < K e y > T a b l e s \ T b l P a y s < / K e y > < / D i a g r a m O b j e c t K e y > < D i a g r a m O b j e c t K e y > < K e y > T a b l e s \ T b l P a y s \ C o l u m n s \ I d P y s T b l P a y s < / K e y > < / D i a g r a m O b j e c t K e y > < D i a g r a m O b j e c t K e y > < K e y > T a b l e s \ T b l P a y s \ C o l u m n s \ C o u n t r y < / K e y > < / D i a g r a m O b j e c t K e y > < D i a g r a m O b j e c t K e y > < K e y > T a b l e s \ T b l P a y s \ C o l u m n s \ P a y s < / K e y > < / D i a g r a m O b j e c t K e y > < D i a g r a m O b j e c t K e y > < K e y > T a b l e s \ T b l P a y s \ C o l u m n s \ I d < / K e y > < / D i a g r a m O b j e c t K e y > < D i a g r a m O b j e c t K e y > < K e y > T a b l e s \ T b l S p o r t i f s < / K e y > < / D i a g r a m O b j e c t K e y > < D i a g r a m O b j e c t K e y > < K e y > T a b l e s \ T b l S p o r t i f s \ C o l u m n s \ N A M E < / K e y > < / D i a g r a m O b j e c t K e y > < D i a g r a m O b j e c t K e y > < K e y > T a b l e s \ T b l S p o r t i f s \ C o l u m n s \ F I R S T   N A M E < / K e y > < / D i a g r a m O b j e c t K e y > < D i a g r a m O b j e c t K e y > < K e y > T a b l e s \ T b l S p o r t i f s \ C o l u m n s \ I d C o u n t r y T b l S p o r t i f s < / K e y > < / D i a g r a m O b j e c t K e y > < D i a g r a m O b j e c t K e y > < K e y > T a b l e s \ T b l S p o r t i f s \ C o l u m n s \ C l u b < / K e y > < / D i a g r a m O b j e c t K e y > < D i a g r a m O b j e c t K e y > < K e y > T a b l e s \ T b l S p o r t i f s \ C o l u m n s \ S e x < / K e y > < / D i a g r a m O b j e c t K e y > < D i a g r a m O b j e c t K e y > < K e y > T a b l e s \ T b l S p o r t i f s \ C o l u m n s \ B i r t h d a y < / K e y > < / D i a g r a m O b j e c t K e y > < D i a g r a m O b j e c t K e y > < K e y > T a b l e s \ T b l S p o r t i f s \ C o l u m n s \ A g e < / K e y > < / D i a g r a m O b j e c t K e y > < D i a g r a m O b j e c t K e y > < K e y > T a b l e s \ T b l S p o r t i f s \ C o l u m n s \ C a t e g o r y < / K e y > < / D i a g r a m O b j e c t K e y > < D i a g r a m O b j e c t K e y > < K e y > T a b l e s \ T b l S p o r t i f s \ C o l u m n s \ S c o r e   m a x = 3 8 0 0 < / K e y > < / D i a g r a m O b j e c t K e y > < D i a g r a m O b j e c t K e y > < K e y > T a b l e s \ T b l S p o r t i f s \ C o l u m n s \ S c o r e 1   m a x = 1 0 0 < / K e y > < / D i a g r a m O b j e c t K e y > < D i a g r a m O b j e c t K e y > < K e y > T a b l e s \ T b l S p o r t i f s \ C o l u m n s \ C O M M E N T S < / K e y > < / D i a g r a m O b j e c t K e y > < D i a g r a m O b j e c t K e y > < K e y > T a b l e s \ T b l S p o r t i f s \ C o l u m n s \ S c o r e   m a x = 1 5 0 0 < / K e y > < / D i a g r a m O b j e c t K e y > < D i a g r a m O b j e c t K e y > < K e y > T a b l e s \ T b l S p o r t i f s \ C o l u m n s \ S c o r e 2   m a x = 1 0 0 < / K e y > < / D i a g r a m O b j e c t K e y > < D i a g r a m O b j e c t K e y > < K e y > T a b l e s \ T b l S p o r t i f s \ C o l u m n s \ C O M M E N T S 2 < / K e y > < / D i a g r a m O b j e c t K e y > < D i a g r a m O b j e c t K e y > < K e y > T a b l e s \ T b l S p o r t i f s \ C o l u m n s \ A V E R A G E   S C O R E   m a x = 1 0 0 < / K e y > < / D i a g r a m O b j e c t K e y > < D i a g r a m O b j e c t K e y > < K e y > T a b l e s \ T b l S p o r t i f s \ C o l u m n s \ D E C I S I O N < / K e y > < / D i a g r a m O b j e c t K e y > < D i a g r a m O b j e c t K e y > < K e y > T a b l e s \ T b l S p o r t i f s \ M e a s u r e s \ S o m m e   d e   S c o r e   m a x = 3 8 0 0 < / K e y > < / D i a g r a m O b j e c t K e y > < D i a g r a m O b j e c t K e y > < K e y > T a b l e s \ T b l S p o r t i f s \ S o m m e   d e   S c o r e   m a x = 3 8 0 0 \ A d d i t i o n a l   I n f o \ M e s u r e   i m p l i c i t e < / K e y > < / D i a g r a m O b j e c t K e y > < D i a g r a m O b j e c t K e y > < K e y > R e l a t i o n s h i p s \ & l t ; T a b l e s \ T b l S p o r t i f s \ C o l u m n s \ I d C o u n t r y T b l S p o r t i f s & g t ; - & l t ; T a b l e s \ T b l P a y s \ C o l u m n s \ I d P y s T b l P a y s & g t ; < / K e y > < / D i a g r a m O b j e c t K e y > < D i a g r a m O b j e c t K e y > < K e y > R e l a t i o n s h i p s \ & l t ; T a b l e s \ T b l S p o r t i f s \ C o l u m n s \ I d C o u n t r y T b l S p o r t i f s & g t ; - & l t ; T a b l e s \ T b l P a y s \ C o l u m n s \ I d P y s T b l P a y s & g t ; \ F K < / K e y > < / D i a g r a m O b j e c t K e y > < D i a g r a m O b j e c t K e y > < K e y > R e l a t i o n s h i p s \ & l t ; T a b l e s \ T b l S p o r t i f s \ C o l u m n s \ I d C o u n t r y T b l S p o r t i f s & g t ; - & l t ; T a b l e s \ T b l P a y s \ C o l u m n s \ I d P y s T b l P a y s & g t ; \ P K < / K e y > < / D i a g r a m O b j e c t K e y > < D i a g r a m O b j e c t K e y > < K e y > R e l a t i o n s h i p s \ & l t ; T a b l e s \ T b l S p o r t i f s \ C o l u m n s \ I d C o u n t r y T b l S p o r t i f s & g t ; - & l t ; T a b l e s \ T b l P a y s \ C o l u m n s \ I d P y s T b l P a y s & g t ; \ C r o s s F i l t e r < / K e y > < / D i a g r a m O b j e c t K e y > < / A l l K e y s > < S e l e c t e d K e y s > < D i a g r a m O b j e c t K e y > < K e y > R e l a t i o n s h i p s \ & l t ; T a b l e s \ T b l S p o r t i f s \ C o l u m n s \ I d C o u n t r y T b l S p o r t i f s & g t ; - & l t ; T a b l e s \ T b l P a y s \ C o l u m n s \ I d P y s T b l P a y s & g t ; 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 T a g s \ T a b l e s \ & l t ; T a b l e s \ T b l P a y s & g t ; 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 T a g s \ T a b l e s \ & l t ; T a b l e s \ T b l S p o r t i f s & g t ; 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 T a b l e s \ T b l P a y s < / K e y > < / a : K e y > < a : V a l u e   i : t y p e = " D i a g r a m D i s p l a y N o d e V i e w S t a t e " > < H e i g h t > 1 6 4 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 T a b l e s \ T b l P a y s \ C o l u m n s \ I d P y s T b l P a y s 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 T a b l e s \ T b l P a y s \ C o l u m n s \ C o u n t r y 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 T a b l e s \ T b l P a y s \ C o l u m n s \ P a y s 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 T a b l e s \ T b l P a y s \ C o l u m n s \ I d 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< / K e y > < / a : K e y > < a : V a l u e   i : t y p e = " D i a g r a m D i s p l a y N o d e V i e w S t a t e " > < H e i g h t > 5 3 9 < / H e i g h t > < I s E x p a n d e d > t r u e < / I s E x p a n d e d > < L a y e d O u t > t r u e < / L a y e d O u t > < L e f t > 3 2 9 . 9 0 3 8 1 0 5 6 7 6 6 5 8 < / L e f t > < T a b I n d e x > 1 < / T a b I n d e x > < W i d t h > 3 2 1 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 T a b l e s \ T b l S p o r t i f s \ C o l u m n s \ F I R S T 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 T a b l e s \ T b l S p o r t i f s \ C o l u m n s \ I d C o u n t r y T b l S p o r t i f s 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 T a b l e s \ T b l S p o r t i f s \ C o l u m n s \ C l u b 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 T a b l e s \ T b l S p o r t i f s \ C o l u m n s \ S e x 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 T a b l e s \ T b l S p o r t i f s \ C o l u m n s \ B i r t h d a y 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 T a b l e s \ T b l S p o r t i f s \ C o l u m n s \ A g e 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 T a b l e s \ T b l S p o r t i f s \ C o l u m n s \ C a t e g o r y 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 T a b l e s \ T b l S p o r t i f s \ C o l u m n s \ S c o r e   m a x = 3 8 0 0 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 T a b l e s \ T b l S p o r t i f s \ C o l u m n s \ S c o r e 1   m a x = 1 0 0 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 T a b l e s \ T b l S p o r t i f s \ C o l u m n s \ C O M M E N T S 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 T a b l e s \ T b l S p o r t i f s \ C o l u m n s \ S c o r e   m a x = 1 5 0 0 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 T a b l e s \ T b l S p o r t i f s \ C o l u m n s \ S c o r e 2   m a x = 1 0 0 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 T a b l e s \ T b l S p o r t i f s \ C o l u m n s \ C O M M E N T S 2 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 T a b l e s \ T b l S p o r t i f s \ C o l u m n s \ A V E R A G E   S C O R E   m a x = 1 0 0 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 T a b l e s \ T b l S p o r t i f s \ C o l u m n s \ D E C I S I O N 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 T a b l e s \ T b l S p o r t i f s \ M e a s u r e s \ S o m m e   d e   S c o r e   m a x = 3 8 0 0 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 T a b l e s \ T b l S p o r t i f s \ S o m m e   d e   S c o r e   m a x = 3 8 0 0 \ A d d i t i o n a l   I n f o \ M e s u r e   i m p l i c i t e 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 R e l a t i o n s h i p s \ & l t ; T a b l e s \ T b l S p o r t i f s \ C o l u m n s \ I d C o u n t r y T b l S p o r t i f s & g t ; - & l t ; T a b l e s \ T b l P a y s \ C o l u m n s \ I d P y s T b l P a y s & g t ; < / K e y > < / a : K e y > < a : V a l u e   i : t y p e = " D i a g r a m D i s p l a y L i n k V i e w S t a t e " > < A u t o m a t i o n P r o p e r t y H e l p e r T e x t > P o i n t   d ' a r r � t   1   :   ( 3 1 3 , 9 0 3 8 1 0 5 6 7 6 6 6 , 2 6 9 , 5 ) .   P o i n t   d ' a r r � t   2   :   ( 2 1 6 , 8 2 ) 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 2 6 9 . 5 < / b : _ y > < / b : P o i n t > < b : P o i n t > < b : _ x > 2 6 6 . 9 5 1 9 0 5 5 < / b : _ x > < b : _ y > 2 6 9 . 5 < / b : _ y > < / b : P o i n t > < b : P o i n t > < b : _ x > 2 6 4 . 9 5 1 9 0 5 5 < / b : _ x > < b : _ y > 2 6 7 . 5 < / b : _ y > < / b : P o i n t > < b : P o i n t > < b : _ x > 2 6 4 . 9 5 1 9 0 5 5 < / b : _ x > < b : _ y > 8 4 < / b : _ y > < / b : P o i n t > < b : P o i n t > < b : _ x > 2 6 2 . 9 5 1 9 0 5 5 < / b : _ x > < b : _ y > 8 2 < / b : _ y > < / b : P o i n t > < b : P o i n t > < b : _ x > 2 1 5 . 9 9 9 9 9 9 9 9 9 9 9 9 9 1 < / b : _ x > < b : _ y > 8 2 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 R e l a t i o n s h i p s \ & l t ; T a b l e s \ T b l S p o r t i f s \ C o l u m n s \ I d C o u n t r y T b l S p o r t i f s & g t ; - & l t ; T a b l e s \ T b l P a y s \ C o l u m n s \ I d P y s T b l P a y s & g t ; \ F K 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 2 6 1 . 5 < / b : _ y > < / L a b e l L o c a t i o n > < L o c a t i o n   x m l n s : b = " h t t p : / / s c h e m a s . d a t a c o n t r a c t . o r g / 2 0 0 4 / 0 7 / S y s t e m . W i n d o w s " > < b : _ x > 3 2 9 . 9 0 3 8 1 0 5 6 7 6 6 5 8 < / b : _ x > < b : _ y > 2 6 9 . 5 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 R e l a t i o n s h i p s \ & l t ; T a b l e s \ T b l S p o r t i f s \ C o l u m n s \ I d C o u n t r y T b l S p o r t i f s & g t ; - & l t ; T a b l e s \ T b l P a y s \ C o l u m n s \ I d P y s T b l P a y s & g t ; \ P K 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 1 9 9 . 9 9 9 9 9 9 9 9 9 9 9 9 9 1 < / b : _ x > < b : _ y > 7 4 < / b : _ y > < / L a b e l L o c a t i o n > < L o c a t i o n   x m l n s : b = " h t t p : / / s c h e m a s . d a t a c o n t r a c t . o r g / 2 0 0 4 / 0 7 / S y s t e m . W i n d o w s " > < b : _ x > 1 9 9 . 9 9 9 9 9 9 9 9 9 9 9 9 9 4 < / b : _ x > < b : _ y > 8 2 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 R e l a t i o n s h i p s \ & l t ; T a b l e s \ T b l S p o r t i f s \ C o l u m n s \ I d C o u n t r y T b l S p o r t i f s & g t ; - & l t ; T a b l e s \ T b l P a y s \ C o l u m n s \ I d P y s T b l P a y s & g t ; \ C r o s s F i l t e r 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 2 6 9 . 5 < / b : _ y > < / b : P o i n t > < b : P o i n t > < b : _ x > 2 6 6 . 9 5 1 9 0 5 5 < / b : _ x > < b : _ y > 2 6 9 . 5 < / b : _ y > < / b : P o i n t > < b : P o i n t > < b : _ x > 2 6 4 . 9 5 1 9 0 5 5 < / b : _ x > < b : _ y > 2 6 7 . 5 < / b : _ y > < / b : P o i n t > < b : P o i n t > < b : _ x > 2 6 4 . 9 5 1 9 0 5 5 < / b : _ x > < b : _ y > 8 4 < / b : _ y > < / b : P o i n t > < b : P o i n t > < b : _ x > 2 6 2 . 9 5 1 9 0 5 5 < / b : _ x > < b : _ y > 8 2 < / b : _ y > < / b : P o i n t > < b : P o i n t > < b : _ x > 2 1 5 . 9 9 9 9 9 9 9 9 9 9 9 9 9 1 < / b : _ x > < b : _ y > 8 2 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T b l P a y s , T b l S p o r t i f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6 9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b l S p o r t i f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 N A M E < / s t r i n g > < / k e y > < v a l u e > < i n t > 9 3 < / i n t > < / v a l u e > < / i t e m > < i t e m > < k e y > < s t r i n g > F I R S T   N A M E < / s t r i n g > < / k e y > < v a l u e > < i n t > 1 5 0 < / i n t > < / v a l u e > < / i t e m > < i t e m > < k e y > < s t r i n g > I d C o u n t r y T b l S p o r t i f s < / s t r i n g > < / k e y > < v a l u e > < i n t > 2 0 8 < / i n t > < / v a l u e > < / i t e m > < i t e m > < k e y > < s t r i n g > C l u b < / s t r i n g > < / k e y > < v a l u e > < i n t > 7 6 < / i n t > < / v a l u e > < / i t e m > < i t e m > < k e y > < s t r i n g > S e x < / s t r i n g > < / k e y > < v a l u e > < i n t > 7 1 < / i n t > < / v a l u e > < / i t e m > < i t e m > < k e y > < s t r i n g > B i r t h d a y < / s t r i n g > < / k e y > < v a l u e > < i n t > 1 0 7 < / i n t > < / v a l u e > < / i t e m > < i t e m > < k e y > < s t r i n g > A g e < / s t r i n g > < / k e y > < v a l u e > < i n t > 7 1 < / i n t > < / v a l u e > < / i t e m > < i t e m > < k e y > < s t r i n g > C a t e g o r y < / s t r i n g > < / k e y > < v a l u e > < i n t > 1 0 9 < / i n t > < / v a l u e > < / i t e m > < i t e m > < k e y > < s t r i n g > S c o r e   m a x = 3 8 0 0 < / s t r i n g > < / k e y > < v a l u e > < i n t > 1 6 7 < / i n t > < / v a l u e > < / i t e m > < i t e m > < k e y > < s t r i n g > S c o r e 1   m a x = 1 0 0 < / s t r i n g > < / k e y > < v a l u e > < i n t > 1 6 1 < / i n t > < / v a l u e > < / i t e m > < i t e m > < k e y > < s t r i n g > C O M M E N T S < / s t r i n g > < / k e y > < v a l u e > < i n t > 1 4 1 < / i n t > < / v a l u e > < / i t e m > < i t e m > < k e y > < s t r i n g > S c o r e   m a x = 1 5 0 0 < / s t r i n g > < / k e y > < v a l u e > < i n t > 1 6 4 < / i n t > < / v a l u e > < / i t e m > < i t e m > < k e y > < s t r i n g > S c o r e 2   m a x = 1 0 0 < / s t r i n g > < / k e y > < v a l u e > < i n t > 1 6 4 < / i n t > < / v a l u e > < / i t e m > < i t e m > < k e y > < s t r i n g > C O M M E N T S 2 < / s t r i n g > < / k e y > < v a l u e > < i n t > 1 5 1 < / i n t > < / v a l u e > < / i t e m > < i t e m > < k e y > < s t r i n g > A V E R A G E   S C O R E   m a x = 1 0 0 < / s t r i n g > < / k e y > < v a l u e > < i n t > 2 4 7 < / i n t > < / v a l u e > < / i t e m > < i t e m > < k e y > < s t r i n g > D E C I S I O N < / s t r i n g > < / k e y > < v a l u e > < i n t > 1 3 0 < / i n t > < / v a l u e > < / i t e m > < / C o l u m n W i d t h s > < C o l u m n D i s p l a y I n d e x > < i t e m > < k e y > < s t r i n g > N A M E < / s t r i n g > < / k e y > < v a l u e > < i n t > 0 < / i n t > < / v a l u e > < / i t e m > < i t e m > < k e y > < s t r i n g > F I R S T   N A M E < / s t r i n g > < / k e y > < v a l u e > < i n t > 1 < / i n t > < / v a l u e > < / i t e m > < i t e m > < k e y > < s t r i n g > I d C o u n t r y T b l S p o r t i f s < / s t r i n g > < / k e y > < v a l u e > < i n t > 2 < / i n t > < / v a l u e > < / i t e m > < i t e m > < k e y > < s t r i n g > C l u b < / s t r i n g > < / k e y > < v a l u e > < i n t > 3 < / i n t > < / v a l u e > < / i t e m > < i t e m > < k e y > < s t r i n g > S e x < / s t r i n g > < / k e y > < v a l u e > < i n t > 4 < / i n t > < / v a l u e > < / i t e m > < i t e m > < k e y > < s t r i n g > B i r t h d a y < / s t r i n g > < / k e y > < v a l u e > < i n t > 5 < / i n t > < / v a l u e > < / i t e m > < i t e m > < k e y > < s t r i n g > A g e < / s t r i n g > < / k e y > < v a l u e > < i n t > 6 < / i n t > < / v a l u e > < / i t e m > < i t e m > < k e y > < s t r i n g > C a t e g o r y < / s t r i n g > < / k e y > < v a l u e > < i n t > 7 < / i n t > < / v a l u e > < / i t e m > < i t e m > < k e y > < s t r i n g > S c o r e   m a x = 3 8 0 0 < / s t r i n g > < / k e y > < v a l u e > < i n t > 8 < / i n t > < / v a l u e > < / i t e m > < i t e m > < k e y > < s t r i n g > S c o r e 1   m a x = 1 0 0 < / s t r i n g > < / k e y > < v a l u e > < i n t > 9 < / i n t > < / v a l u e > < / i t e m > < i t e m > < k e y > < s t r i n g > C O M M E N T S < / s t r i n g > < / k e y > < v a l u e > < i n t > 1 0 < / i n t > < / v a l u e > < / i t e m > < i t e m > < k e y > < s t r i n g > S c o r e   m a x = 1 5 0 0 < / s t r i n g > < / k e y > < v a l u e > < i n t > 1 1 < / i n t > < / v a l u e > < / i t e m > < i t e m > < k e y > < s t r i n g > S c o r e 2   m a x = 1 0 0 < / s t r i n g > < / k e y > < v a l u e > < i n t > 1 2 < / i n t > < / v a l u e > < / i t e m > < i t e m > < k e y > < s t r i n g > C O M M E N T S 2 < / s t r i n g > < / k e y > < v a l u e > < i n t > 1 3 < / i n t > < / v a l u e > < / i t e m > < i t e m > < k e y > < s t r i n g > A V E R A G E   S C O R E   m a x = 1 0 0 < / s t r i n g > < / k e y > < v a l u e > < i n t > 1 4 < / i n t > < / v a l u e > < / i t e m > < i t e m > < k e y > < s t r i n g > D E C I S I O N < / s t r i n g > < / k e y > < v a l u e > < i n t > 1 5 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 T b l P a y s 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 T b l S p o r t i f s 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T b l S p o r t i f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T b l P a y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 I d P y s T b l P a y s < / s t r i n g > < / k e y > < v a l u e > < i n t > 1 4 3 < / i n t > < / v a l u e > < / i t e m > < i t e m > < k e y > < s t r i n g > C o u n t r y < / s t r i n g > < / k e y > < v a l u e > < i n t > 1 0 1 < / i n t > < / v a l u e > < / i t e m > < i t e m > < k e y > < s t r i n g > P a y s < / s t r i n g > < / k e y > < v a l u e > < i n t > 7 5 < / i n t > < / v a l u e > < / i t e m > < i t e m > < k e y > < s t r i n g > I d < / s t r i n g > < / k e y > < v a l u e > < i n t > 6 1 < / i n t > < / v a l u e > < / i t e m > < / C o l u m n W i d t h s > < C o l u m n D i s p l a y I n d e x > < i t e m > < k e y > < s t r i n g > I d P y s T b l P a y s < / s t r i n g > < / k e y > < v a l u e > < i n t > 0 < / i n t > < / v a l u e > < / i t e m > < i t e m > < k e y > < s t r i n g > C o u n t r y < / s t r i n g > < / k e y > < v a l u e > < i n t > 1 < / i n t > < / v a l u e > < / i t e m > < i t e m > < k e y > < s t r i n g > P a y s < / s t r i n g > < / k e y > < v a l u e > < i n t > 2 < / i n t > < / v a l u e > < / i t e m > < i t e m > < k e y > < s t r i n g > I d 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C14D93CD-69B2-43C4-B683-FB06988F6677}">
  <ds:schemaRefs/>
</ds:datastoreItem>
</file>

<file path=customXml/itemProps10.xml><?xml version="1.0" encoding="utf-8"?>
<ds:datastoreItem xmlns:ds="http://schemas.openxmlformats.org/officeDocument/2006/customXml" ds:itemID="{158E376E-5059-428F-838D-1A2F5FD07910}">
  <ds:schemaRefs/>
</ds:datastoreItem>
</file>

<file path=customXml/itemProps11.xml><?xml version="1.0" encoding="utf-8"?>
<ds:datastoreItem xmlns:ds="http://schemas.openxmlformats.org/officeDocument/2006/customXml" ds:itemID="{FF5AF31F-C0C9-43A4-B3BE-B33B9A363E4D}">
  <ds:schemaRefs/>
</ds:datastoreItem>
</file>

<file path=customXml/itemProps12.xml><?xml version="1.0" encoding="utf-8"?>
<ds:datastoreItem xmlns:ds="http://schemas.openxmlformats.org/officeDocument/2006/customXml" ds:itemID="{BAE0E0B2-FF0D-4E66-8F99-47546A680B59}">
  <ds:schemaRefs/>
</ds:datastoreItem>
</file>

<file path=customXml/itemProps13.xml><?xml version="1.0" encoding="utf-8"?>
<ds:datastoreItem xmlns:ds="http://schemas.openxmlformats.org/officeDocument/2006/customXml" ds:itemID="{8DADB2DD-EA97-4E04-B71D-FE2D425393B5}">
  <ds:schemaRefs/>
</ds:datastoreItem>
</file>

<file path=customXml/itemProps14.xml><?xml version="1.0" encoding="utf-8"?>
<ds:datastoreItem xmlns:ds="http://schemas.openxmlformats.org/officeDocument/2006/customXml" ds:itemID="{710188CD-2513-4E34-8BED-2F4E238FC86A}">
  <ds:schemaRefs/>
</ds:datastoreItem>
</file>

<file path=customXml/itemProps15.xml><?xml version="1.0" encoding="utf-8"?>
<ds:datastoreItem xmlns:ds="http://schemas.openxmlformats.org/officeDocument/2006/customXml" ds:itemID="{55699743-C8EF-4E6E-87C3-3A26D38B4CB9}">
  <ds:schemaRefs/>
</ds:datastoreItem>
</file>

<file path=customXml/itemProps16.xml><?xml version="1.0" encoding="utf-8"?>
<ds:datastoreItem xmlns:ds="http://schemas.openxmlformats.org/officeDocument/2006/customXml" ds:itemID="{D6A1E2C4-71D6-4EE2-8A06-BF7EEA92FFF9}">
  <ds:schemaRefs/>
</ds:datastoreItem>
</file>

<file path=customXml/itemProps17.xml><?xml version="1.0" encoding="utf-8"?>
<ds:datastoreItem xmlns:ds="http://schemas.openxmlformats.org/officeDocument/2006/customXml" ds:itemID="{765822C7-930D-46AB-97F3-16FE35A468C9}">
  <ds:schemaRefs/>
</ds:datastoreItem>
</file>

<file path=customXml/itemProps2.xml><?xml version="1.0" encoding="utf-8"?>
<ds:datastoreItem xmlns:ds="http://schemas.openxmlformats.org/officeDocument/2006/customXml" ds:itemID="{C8710FCE-3503-47AD-A625-1055CB0BD14B}">
  <ds:schemaRefs/>
</ds:datastoreItem>
</file>

<file path=customXml/itemProps3.xml><?xml version="1.0" encoding="utf-8"?>
<ds:datastoreItem xmlns:ds="http://schemas.openxmlformats.org/officeDocument/2006/customXml" ds:itemID="{C6828D2E-F77D-4BAC-8C43-1CE9F3145CEE}">
  <ds:schemaRefs/>
</ds:datastoreItem>
</file>

<file path=customXml/itemProps4.xml><?xml version="1.0" encoding="utf-8"?>
<ds:datastoreItem xmlns:ds="http://schemas.openxmlformats.org/officeDocument/2006/customXml" ds:itemID="{620DD255-625E-478A-8FEE-50623E67BD7C}">
  <ds:schemaRefs/>
</ds:datastoreItem>
</file>

<file path=customXml/itemProps5.xml><?xml version="1.0" encoding="utf-8"?>
<ds:datastoreItem xmlns:ds="http://schemas.openxmlformats.org/officeDocument/2006/customXml" ds:itemID="{6709E8D8-C3F9-4E57-97A2-0D43593DBEC7}">
  <ds:schemaRefs/>
</ds:datastoreItem>
</file>

<file path=customXml/itemProps6.xml><?xml version="1.0" encoding="utf-8"?>
<ds:datastoreItem xmlns:ds="http://schemas.openxmlformats.org/officeDocument/2006/customXml" ds:itemID="{FECEA485-8BDF-47E2-8DB2-8BCDE3349782}">
  <ds:schemaRefs/>
</ds:datastoreItem>
</file>

<file path=customXml/itemProps7.xml><?xml version="1.0" encoding="utf-8"?>
<ds:datastoreItem xmlns:ds="http://schemas.openxmlformats.org/officeDocument/2006/customXml" ds:itemID="{C698897D-41CE-470F-8CEC-0C0646B2E40F}">
  <ds:schemaRefs/>
</ds:datastoreItem>
</file>

<file path=customXml/itemProps8.xml><?xml version="1.0" encoding="utf-8"?>
<ds:datastoreItem xmlns:ds="http://schemas.openxmlformats.org/officeDocument/2006/customXml" ds:itemID="{DF347173-65D7-4E40-B651-667AD4E325A6}">
  <ds:schemaRefs/>
</ds:datastoreItem>
</file>

<file path=customXml/itemProps9.xml><?xml version="1.0" encoding="utf-8"?>
<ds:datastoreItem xmlns:ds="http://schemas.openxmlformats.org/officeDocument/2006/customXml" ds:itemID="{2B2FF13F-81A0-4FA0-B8C5-7486248287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WksPays</vt:lpstr>
      <vt:lpstr>WksTcd</vt:lpstr>
      <vt:lpstr>WksMesSportifs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 -Computerland</cp:lastModifiedBy>
  <dcterms:created xsi:type="dcterms:W3CDTF">2015-04-03T17:10:02Z</dcterms:created>
  <dcterms:modified xsi:type="dcterms:W3CDTF">2018-11-20T19:57:54Z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